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810" windowHeight="12870" activeTab="0"/>
  </bookViews>
  <sheets>
    <sheet name="Times" sheetId="1" r:id="rId1"/>
  </sheets>
  <definedNames>
    <definedName name="AlphaList">'Times'!$BP$23:$BP$72</definedName>
    <definedName name="From">'Times'!$B$2</definedName>
    <definedName name="MinMaxTable">'Times'!$BD$22:$BH$64</definedName>
    <definedName name="Months">'Times'!$BA$28:$BA$40</definedName>
    <definedName name="Pulse_Rating">'Times'!$E$5</definedName>
    <definedName name="To">'Times'!$F$2</definedName>
  </definedNames>
  <calcPr fullCalcOnLoad="1"/>
</workbook>
</file>

<file path=xl/sharedStrings.xml><?xml version="1.0" encoding="utf-8"?>
<sst xmlns="http://schemas.openxmlformats.org/spreadsheetml/2006/main" count="323" uniqueCount="101">
  <si>
    <t>Angel</t>
  </si>
  <si>
    <t>Shadow</t>
  </si>
  <si>
    <t>St. Albans</t>
  </si>
  <si>
    <t>Londinium</t>
  </si>
  <si>
    <t>Sihnon</t>
  </si>
  <si>
    <t>Ariel</t>
  </si>
  <si>
    <t>Boros</t>
  </si>
  <si>
    <t>Persephone</t>
  </si>
  <si>
    <t>Hera</t>
  </si>
  <si>
    <t>Dyton</t>
  </si>
  <si>
    <t>Greenleaf</t>
  </si>
  <si>
    <t>Regina</t>
  </si>
  <si>
    <t>Athens</t>
  </si>
  <si>
    <t>Beylix</t>
  </si>
  <si>
    <t xml:space="preserve">From: </t>
  </si>
  <si>
    <t xml:space="preserve">To: </t>
  </si>
  <si>
    <t>Miranda</t>
  </si>
  <si>
    <t>Lilac</t>
  </si>
  <si>
    <t>Haven</t>
  </si>
  <si>
    <t>Aberdeen</t>
  </si>
  <si>
    <t>Whitefall</t>
  </si>
  <si>
    <t>Kerry</t>
  </si>
  <si>
    <t>Silverhold</t>
  </si>
  <si>
    <t>Muir</t>
  </si>
  <si>
    <t>Harvest</t>
  </si>
  <si>
    <t>Liann Juin</t>
  </si>
  <si>
    <t>Eponine</t>
  </si>
  <si>
    <t>Bellerophon</t>
  </si>
  <si>
    <t>Beaumonde</t>
  </si>
  <si>
    <t>Osirus</t>
  </si>
  <si>
    <t>Verbena</t>
  </si>
  <si>
    <t>Paquin</t>
  </si>
  <si>
    <t>Santo</t>
  </si>
  <si>
    <t>Newhall</t>
  </si>
  <si>
    <t>Bernadette</t>
  </si>
  <si>
    <t>Ezra</t>
  </si>
  <si>
    <t>Ita</t>
  </si>
  <si>
    <t>Triumph</t>
  </si>
  <si>
    <t>Higgin's Moon</t>
  </si>
  <si>
    <t>Jaingyin</t>
  </si>
  <si>
    <t>Whittier</t>
  </si>
  <si>
    <t>Three Hills</t>
  </si>
  <si>
    <t>Salisbury</t>
  </si>
  <si>
    <t>Highgate</t>
  </si>
  <si>
    <t>Deadwood</t>
  </si>
  <si>
    <t xml:space="preserve">Time in Hours: </t>
  </si>
  <si>
    <t>Core</t>
  </si>
  <si>
    <t>Border</t>
  </si>
  <si>
    <t>a</t>
  </si>
  <si>
    <t>c</t>
  </si>
  <si>
    <t>b</t>
  </si>
  <si>
    <t>d</t>
  </si>
  <si>
    <t>A</t>
  </si>
  <si>
    <t>B</t>
  </si>
  <si>
    <t>C</t>
  </si>
  <si>
    <t>D</t>
  </si>
  <si>
    <t>MinCor</t>
  </si>
  <si>
    <t>MaxCor</t>
  </si>
  <si>
    <t>MinBor</t>
  </si>
  <si>
    <t>MaxBor</t>
  </si>
  <si>
    <t>MinA</t>
  </si>
  <si>
    <t>MaxA</t>
  </si>
  <si>
    <t>MinB</t>
  </si>
  <si>
    <t>MaxB</t>
  </si>
  <si>
    <t>MinC</t>
  </si>
  <si>
    <t>MaxC</t>
  </si>
  <si>
    <t>MinD</t>
  </si>
  <si>
    <t>MaxD</t>
  </si>
  <si>
    <t>X</t>
  </si>
  <si>
    <t>Y</t>
  </si>
  <si>
    <t>Z</t>
  </si>
  <si>
    <t>Lookup Min/Max</t>
  </si>
  <si>
    <t>Indexes</t>
  </si>
  <si>
    <t xml:space="preserve">Days: </t>
  </si>
  <si>
    <t xml:space="preserve">Pulse Rating: </t>
  </si>
  <si>
    <t>Pulse</t>
  </si>
  <si>
    <t>Multiplier</t>
  </si>
  <si>
    <t>Alpha List</t>
  </si>
  <si>
    <t xml:space="preserve">From Lookup: </t>
  </si>
  <si>
    <t xml:space="preserve">To Lookup: </t>
  </si>
  <si>
    <t xml:space="preserve">From index #: </t>
  </si>
  <si>
    <t xml:space="preserve">To Index #: </t>
  </si>
  <si>
    <t>Bolero</t>
  </si>
  <si>
    <t>Corialis</t>
  </si>
  <si>
    <t>Da Vinci</t>
  </si>
  <si>
    <t>None</t>
  </si>
  <si>
    <t>corialis</t>
  </si>
  <si>
    <t>MinX</t>
  </si>
  <si>
    <t>MaxX</t>
  </si>
  <si>
    <t>MinY</t>
  </si>
  <si>
    <t>MaxY</t>
  </si>
  <si>
    <t>MinZ</t>
  </si>
  <si>
    <t>MaxZ</t>
  </si>
  <si>
    <t>Athens System</t>
  </si>
  <si>
    <t>Bolero System</t>
  </si>
  <si>
    <t>Corialis System</t>
  </si>
  <si>
    <t>Da Vinci System</t>
  </si>
  <si>
    <t>Distances Table</t>
  </si>
  <si>
    <t>From:</t>
  </si>
  <si>
    <t>To:</t>
  </si>
  <si>
    <t>Days: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</si>
</sst>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h]:mm:ss;@"/>
    <numFmt numFmtId="167" formatCode="mm:ss.0;@"/>
  </numFmts>
  <fonts count="15">
    <font>
      <sz val="8"/>
      <name val="Arial"/>
      <family val="0"/>
    </font>
    <font>
      <sz val="8"/>
      <color indexed="13"/>
      <name val="Arial"/>
      <family val="0"/>
    </font>
    <font>
      <b/>
      <sz val="8"/>
      <name val="Arial"/>
      <family val="2"/>
    </font>
    <font>
      <sz val="10"/>
      <color indexed="15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4"/>
      <color indexed="41"/>
      <name val="Times New Roman"/>
      <family val="1"/>
    </font>
    <font>
      <sz val="8"/>
      <color indexed="8"/>
      <name val="Arial"/>
      <family val="0"/>
    </font>
    <font>
      <sz val="11"/>
      <color indexed="13"/>
      <name val="Arial"/>
      <family val="2"/>
    </font>
    <font>
      <sz val="10"/>
      <color indexed="8"/>
      <name val="Arial"/>
      <family val="2"/>
    </font>
    <font>
      <b/>
      <sz val="8"/>
      <color indexed="41"/>
      <name val="Arial"/>
      <family val="2"/>
    </font>
    <font>
      <sz val="8"/>
      <color indexed="41"/>
      <name val="Arial"/>
      <family val="0"/>
    </font>
    <font>
      <b/>
      <i/>
      <sz val="8"/>
      <color indexed="16"/>
      <name val="Arial"/>
      <family val="0"/>
    </font>
    <font>
      <sz val="8"/>
      <color indexed="43"/>
      <name val="Arial"/>
      <family val="0"/>
    </font>
    <font>
      <sz val="8"/>
      <color indexed="44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ck">
        <color indexed="48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thin"/>
    </border>
    <border>
      <left>
        <color indexed="63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indexed="4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medium"/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2" borderId="0" xfId="0" applyNumberFormat="1" applyFont="1" applyFill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 horizontal="right"/>
      <protection/>
    </xf>
    <xf numFmtId="2" fontId="3" fillId="3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49" fontId="0" fillId="2" borderId="0" xfId="0" applyNumberForma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0" fillId="2" borderId="0" xfId="0" applyNumberFormat="1" applyFont="1" applyFill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/>
      <protection/>
    </xf>
    <xf numFmtId="0" fontId="11" fillId="2" borderId="0" xfId="0" applyNumberFormat="1" applyFont="1" applyFill="1" applyAlignment="1" applyProtection="1">
      <alignment/>
      <protection/>
    </xf>
    <xf numFmtId="2" fontId="11" fillId="2" borderId="0" xfId="0" applyNumberFormat="1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1" fillId="2" borderId="0" xfId="0" applyNumberFormat="1" applyFont="1" applyFill="1" applyAlignment="1" applyProtection="1">
      <alignment horizontal="center"/>
      <protection/>
    </xf>
    <xf numFmtId="49" fontId="11" fillId="2" borderId="0" xfId="0" applyNumberFormat="1" applyFont="1" applyFill="1" applyAlignment="1" applyProtection="1">
      <alignment/>
      <protection/>
    </xf>
    <xf numFmtId="0" fontId="11" fillId="2" borderId="0" xfId="0" applyNumberFormat="1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0" fontId="11" fillId="2" borderId="0" xfId="0" applyNumberFormat="1" applyFont="1" applyFill="1" applyAlignment="1" applyProtection="1">
      <alignment horizontal="left"/>
      <protection/>
    </xf>
    <xf numFmtId="0" fontId="9" fillId="4" borderId="2" xfId="0" applyNumberFormat="1" applyFont="1" applyFill="1" applyBorder="1" applyAlignment="1" applyProtection="1">
      <alignment horizontal="left" vertical="center" indent="1"/>
      <protection locked="0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167" fontId="0" fillId="2" borderId="0" xfId="0" applyNumberFormat="1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12" fillId="5" borderId="3" xfId="0" applyNumberFormat="1" applyFont="1" applyFill="1" applyBorder="1" applyAlignment="1" applyProtection="1">
      <alignment horizontal="center"/>
      <protection/>
    </xf>
    <xf numFmtId="0" fontId="1" fillId="6" borderId="0" xfId="0" applyNumberFormat="1" applyFont="1" applyFill="1" applyBorder="1" applyAlignment="1" applyProtection="1">
      <alignment/>
      <protection/>
    </xf>
    <xf numFmtId="0" fontId="1" fillId="6" borderId="4" xfId="0" applyNumberFormat="1" applyFont="1" applyFill="1" applyBorder="1" applyAlignment="1" applyProtection="1">
      <alignment/>
      <protection/>
    </xf>
    <xf numFmtId="2" fontId="3" fillId="2" borderId="0" xfId="0" applyNumberFormat="1" applyFont="1" applyFill="1" applyBorder="1" applyAlignment="1" applyProtection="1">
      <alignment horizontal="center" vertical="center"/>
      <protection/>
    </xf>
    <xf numFmtId="0" fontId="12" fillId="5" borderId="5" xfId="0" applyFont="1" applyFill="1" applyBorder="1" applyAlignment="1" applyProtection="1">
      <alignment horizontal="center"/>
      <protection/>
    </xf>
    <xf numFmtId="0" fontId="12" fillId="5" borderId="6" xfId="0" applyNumberFormat="1" applyFont="1" applyFill="1" applyBorder="1" applyAlignment="1" applyProtection="1">
      <alignment horizontal="center"/>
      <protection/>
    </xf>
    <xf numFmtId="0" fontId="1" fillId="6" borderId="7" xfId="0" applyFont="1" applyFill="1" applyBorder="1" applyAlignment="1" applyProtection="1">
      <alignment/>
      <protection/>
    </xf>
    <xf numFmtId="0" fontId="1" fillId="6" borderId="8" xfId="0" applyNumberFormat="1" applyFont="1" applyFill="1" applyBorder="1" applyAlignment="1" applyProtection="1">
      <alignment/>
      <protection/>
    </xf>
    <xf numFmtId="0" fontId="1" fillId="6" borderId="9" xfId="0" applyFont="1" applyFill="1" applyBorder="1" applyAlignment="1" applyProtection="1">
      <alignment/>
      <protection/>
    </xf>
    <xf numFmtId="0" fontId="7" fillId="7" borderId="10" xfId="0" applyNumberFormat="1" applyFont="1" applyFill="1" applyBorder="1" applyAlignment="1" applyProtection="1">
      <alignment/>
      <protection locked="0"/>
    </xf>
    <xf numFmtId="0" fontId="7" fillId="7" borderId="11" xfId="0" applyNumberFormat="1" applyFont="1" applyFill="1" applyBorder="1" applyAlignment="1" applyProtection="1">
      <alignment/>
      <protection locked="0"/>
    </xf>
    <xf numFmtId="0" fontId="7" fillId="7" borderId="12" xfId="0" applyNumberFormat="1" applyFont="1" applyFill="1" applyBorder="1" applyAlignment="1" applyProtection="1">
      <alignment/>
      <protection locked="0"/>
    </xf>
    <xf numFmtId="0" fontId="7" fillId="5" borderId="13" xfId="0" applyNumberFormat="1" applyFont="1" applyFill="1" applyBorder="1" applyAlignment="1" applyProtection="1">
      <alignment/>
      <protection locked="0"/>
    </xf>
    <xf numFmtId="0" fontId="7" fillId="5" borderId="14" xfId="0" applyNumberFormat="1" applyFont="1" applyFill="1" applyBorder="1" applyAlignment="1" applyProtection="1">
      <alignment/>
      <protection locked="0"/>
    </xf>
    <xf numFmtId="0" fontId="7" fillId="5" borderId="8" xfId="0" applyNumberFormat="1" applyFont="1" applyFill="1" applyBorder="1" applyAlignment="1" applyProtection="1">
      <alignment/>
      <protection locked="0"/>
    </xf>
    <xf numFmtId="0" fontId="7" fillId="7" borderId="13" xfId="0" applyNumberFormat="1" applyFont="1" applyFill="1" applyBorder="1" applyAlignment="1" applyProtection="1">
      <alignment/>
      <protection locked="0"/>
    </xf>
    <xf numFmtId="0" fontId="7" fillId="7" borderId="14" xfId="0" applyNumberFormat="1" applyFont="1" applyFill="1" applyBorder="1" applyAlignment="1" applyProtection="1">
      <alignment/>
      <protection locked="0"/>
    </xf>
    <xf numFmtId="0" fontId="7" fillId="7" borderId="8" xfId="0" applyNumberFormat="1" applyFont="1" applyFill="1" applyBorder="1" applyAlignment="1" applyProtection="1">
      <alignment/>
      <protection locked="0"/>
    </xf>
    <xf numFmtId="0" fontId="7" fillId="7" borderId="15" xfId="0" applyNumberFormat="1" applyFont="1" applyFill="1" applyBorder="1" applyAlignment="1" applyProtection="1">
      <alignment/>
      <protection locked="0"/>
    </xf>
    <xf numFmtId="0" fontId="7" fillId="7" borderId="16" xfId="0" applyNumberFormat="1" applyFont="1" applyFill="1" applyBorder="1" applyAlignment="1" applyProtection="1">
      <alignment/>
      <protection locked="0"/>
    </xf>
    <xf numFmtId="0" fontId="7" fillId="7" borderId="17" xfId="0" applyNumberFormat="1" applyFont="1" applyFill="1" applyBorder="1" applyAlignment="1" applyProtection="1">
      <alignment/>
      <protection locked="0"/>
    </xf>
    <xf numFmtId="0" fontId="4" fillId="2" borderId="0" xfId="20" applyNumberFormat="1" applyFill="1" applyAlignment="1" applyProtection="1">
      <alignment/>
      <protection/>
    </xf>
    <xf numFmtId="0" fontId="13" fillId="2" borderId="0" xfId="0" applyFont="1" applyFill="1" applyAlignment="1" applyProtection="1">
      <alignment horizontal="right"/>
      <protection/>
    </xf>
    <xf numFmtId="0" fontId="11" fillId="2" borderId="18" xfId="0" applyFont="1" applyFill="1" applyBorder="1" applyAlignment="1" applyProtection="1">
      <alignment/>
      <protection/>
    </xf>
    <xf numFmtId="0" fontId="11" fillId="8" borderId="18" xfId="0" applyFont="1" applyFill="1" applyBorder="1" applyAlignment="1" applyProtection="1">
      <alignment/>
      <protection locked="0"/>
    </xf>
    <xf numFmtId="0" fontId="14" fillId="2" borderId="0" xfId="0" applyNumberFormat="1" applyFont="1" applyFill="1" applyAlignment="1" applyProtection="1">
      <alignment/>
      <protection/>
    </xf>
    <xf numFmtId="0" fontId="14" fillId="2" borderId="19" xfId="0" applyFont="1" applyFill="1" applyBorder="1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00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12</xdr:col>
      <xdr:colOff>238125</xdr:colOff>
      <xdr:row>53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8105775" cy="648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38"/>
  <sheetViews>
    <sheetView tabSelected="1" workbookViewId="0" topLeftCell="A1">
      <pane ySplit="6" topLeftCell="BM7" activePane="bottomLeft" state="frozen"/>
      <selection pane="topLeft" activeCell="A1" sqref="A1"/>
      <selection pane="bottomLeft" activeCell="A8" sqref="A1:IV16384"/>
    </sheetView>
  </sheetViews>
  <sheetFormatPr defaultColWidth="9.33203125" defaultRowHeight="11.25"/>
  <cols>
    <col min="1" max="1" width="9.33203125" style="2" customWidth="1"/>
    <col min="2" max="2" width="18.66015625" style="2" customWidth="1"/>
    <col min="3" max="3" width="7.5" style="2" hidden="1" customWidth="1"/>
    <col min="4" max="4" width="5.83203125" style="2" customWidth="1"/>
    <col min="5" max="5" width="8" style="2" customWidth="1"/>
    <col min="6" max="6" width="19.16015625" style="2" customWidth="1"/>
    <col min="7" max="7" width="6.83203125" style="2" customWidth="1"/>
    <col min="8" max="8" width="2.16015625" style="2" customWidth="1"/>
    <col min="9" max="9" width="14.33203125" style="2" customWidth="1"/>
    <col min="10" max="10" width="29.16015625" style="2" customWidth="1"/>
    <col min="11" max="11" width="14.83203125" style="2" customWidth="1"/>
    <col min="12" max="52" width="9.33203125" style="2" customWidth="1"/>
    <col min="53" max="53" width="6.66015625" style="2" customWidth="1"/>
    <col min="54" max="54" width="2.16015625" style="2" customWidth="1"/>
    <col min="55" max="55" width="8.83203125" style="2" bestFit="1" customWidth="1"/>
    <col min="56" max="56" width="12.16015625" style="2" bestFit="1" customWidth="1"/>
    <col min="57" max="57" width="9.16015625" style="2" customWidth="1"/>
    <col min="58" max="58" width="9" style="2" customWidth="1"/>
    <col min="59" max="59" width="7.33203125" style="2" bestFit="1" customWidth="1"/>
    <col min="60" max="60" width="7.83203125" style="2" bestFit="1" customWidth="1"/>
    <col min="61" max="61" width="6.83203125" style="2" customWidth="1"/>
    <col min="62" max="62" width="7" style="2" customWidth="1"/>
    <col min="63" max="63" width="6.83203125" style="2" customWidth="1"/>
    <col min="64" max="64" width="7" style="2" customWidth="1"/>
    <col min="65" max="65" width="6.83203125" style="2" customWidth="1"/>
    <col min="66" max="66" width="7" style="2" customWidth="1"/>
    <col min="67" max="67" width="6.83203125" style="2" bestFit="1" customWidth="1"/>
    <col min="68" max="68" width="6.66015625" style="2" customWidth="1"/>
    <col min="69" max="69" width="6.66015625" style="2" bestFit="1" customWidth="1"/>
    <col min="70" max="70" width="6.83203125" style="2" bestFit="1" customWidth="1"/>
    <col min="71" max="71" width="6.66015625" style="2" bestFit="1" customWidth="1"/>
    <col min="72" max="72" width="6.83203125" style="2" bestFit="1" customWidth="1"/>
    <col min="73" max="16384" width="9.33203125" style="2" customWidth="1"/>
  </cols>
  <sheetData>
    <row r="1" spans="56:60" ht="11.25">
      <c r="BD1" s="47" t="s">
        <v>98</v>
      </c>
      <c r="BE1" s="51" t="str">
        <f>From</f>
        <v>Lilac</v>
      </c>
      <c r="BG1" s="47" t="s">
        <v>100</v>
      </c>
      <c r="BH1" s="51">
        <f>J2</f>
        <v>18.7759771761422</v>
      </c>
    </row>
    <row r="2" spans="1:57" ht="14.25">
      <c r="A2" s="1" t="s">
        <v>14</v>
      </c>
      <c r="B2" s="21" t="s">
        <v>17</v>
      </c>
      <c r="E2" s="1" t="s">
        <v>15</v>
      </c>
      <c r="F2" s="21" t="s">
        <v>44</v>
      </c>
      <c r="I2" s="3" t="s">
        <v>73</v>
      </c>
      <c r="J2" s="4">
        <f ca="1">(BF8)+INT(RAND()*(BG8-BF8))+SUM(RAND()-RAND())</f>
        <v>18.7759771761422</v>
      </c>
      <c r="L2" s="46" t="s">
        <v>97</v>
      </c>
      <c r="M2" s="5"/>
      <c r="N2" s="5"/>
      <c r="O2" s="6">
        <f>J2*24</f>
        <v>450.62345222741277</v>
      </c>
      <c r="P2" s="7"/>
      <c r="BD2" s="47" t="s">
        <v>99</v>
      </c>
      <c r="BE2" s="51" t="str">
        <f>To</f>
        <v>Deadwood</v>
      </c>
    </row>
    <row r="3" spans="2:66" ht="11.25">
      <c r="B3" s="8"/>
      <c r="C3" s="9"/>
      <c r="D3" s="5"/>
      <c r="E3" s="8"/>
      <c r="F3" s="9"/>
      <c r="G3" s="10"/>
      <c r="I3" s="5"/>
      <c r="J3" s="5"/>
      <c r="K3" s="5"/>
      <c r="L3" s="5"/>
      <c r="M3" s="5"/>
      <c r="N3" s="5"/>
      <c r="O3" s="5">
        <f>FLOOR(O2,1)</f>
        <v>450</v>
      </c>
      <c r="P3" s="7"/>
      <c r="BA3" s="15"/>
      <c r="BB3" s="15"/>
      <c r="BC3" s="15"/>
      <c r="BD3" s="15"/>
      <c r="BE3" s="19" t="s">
        <v>78</v>
      </c>
      <c r="BF3" s="13" t="str">
        <f>(VLOOKUP(From,MinMaxTable,2,FALSE))</f>
        <v>A</v>
      </c>
      <c r="BH3" s="13"/>
      <c r="BI3" s="15"/>
      <c r="BJ3" s="15"/>
      <c r="BK3" s="5"/>
      <c r="BL3" s="5"/>
      <c r="BM3" s="5"/>
      <c r="BN3" s="5"/>
    </row>
    <row r="4" spans="2:66" ht="11.25">
      <c r="B4" s="8"/>
      <c r="C4" s="9"/>
      <c r="D4" s="5"/>
      <c r="E4" s="8"/>
      <c r="F4" s="9"/>
      <c r="G4" s="10"/>
      <c r="I4" s="5"/>
      <c r="J4" s="5"/>
      <c r="K4" s="5"/>
      <c r="L4" s="5"/>
      <c r="M4" s="5"/>
      <c r="N4" s="5"/>
      <c r="O4" s="5"/>
      <c r="P4" s="7"/>
      <c r="BA4" s="15"/>
      <c r="BB4" s="15"/>
      <c r="BC4" s="15"/>
      <c r="BD4" s="15"/>
      <c r="BE4" s="19" t="s">
        <v>80</v>
      </c>
      <c r="BF4" s="20">
        <f>VLOOKUP(BF3,BA12:BB20,2,FALSE)</f>
        <v>3</v>
      </c>
      <c r="BG4" s="16"/>
      <c r="BH4" s="13"/>
      <c r="BI4" s="15"/>
      <c r="BJ4" s="15"/>
      <c r="BK4" s="5"/>
      <c r="BL4" s="5"/>
      <c r="BM4" s="5"/>
      <c r="BN4" s="5"/>
    </row>
    <row r="5" spans="2:66" ht="14.25">
      <c r="B5" s="8"/>
      <c r="C5" s="9"/>
      <c r="D5" s="1" t="s">
        <v>74</v>
      </c>
      <c r="E5" s="22">
        <v>3</v>
      </c>
      <c r="F5" s="9"/>
      <c r="I5" s="3" t="s">
        <v>45</v>
      </c>
      <c r="J5" s="4" t="str">
        <f>O3&amp;" Hours and "&amp;O7&amp;" Minutes"</f>
        <v>450 Hours and 37 Minutes</v>
      </c>
      <c r="K5" s="5"/>
      <c r="L5" s="5"/>
      <c r="M5" s="5">
        <f>0.14*60</f>
        <v>8.4</v>
      </c>
      <c r="N5" s="5"/>
      <c r="O5" s="6">
        <f>O2-O3</f>
        <v>0.6234522274127698</v>
      </c>
      <c r="P5" s="7"/>
      <c r="BA5" s="15"/>
      <c r="BB5" s="13"/>
      <c r="BC5" s="13"/>
      <c r="BD5" s="15"/>
      <c r="BE5" s="19" t="s">
        <v>79</v>
      </c>
      <c r="BF5" s="13" t="str">
        <f>(VLOOKUP(To,MinMaxTable,3,FALSE))</f>
        <v>MinD</v>
      </c>
      <c r="BH5" s="13"/>
      <c r="BI5" s="13"/>
      <c r="BJ5" s="13"/>
      <c r="BK5" s="13"/>
      <c r="BL5" s="13"/>
      <c r="BM5" s="13"/>
      <c r="BN5" s="13"/>
    </row>
    <row r="6" spans="2:66" ht="14.25">
      <c r="B6" s="8"/>
      <c r="C6" s="9"/>
      <c r="D6" s="1"/>
      <c r="E6" s="52">
        <v>1</v>
      </c>
      <c r="F6" s="9"/>
      <c r="I6" s="3"/>
      <c r="J6" s="28"/>
      <c r="K6" s="5"/>
      <c r="L6" s="5"/>
      <c r="M6" s="5"/>
      <c r="N6" s="5"/>
      <c r="O6" s="6"/>
      <c r="P6" s="7"/>
      <c r="BA6" s="15"/>
      <c r="BB6" s="13"/>
      <c r="BC6" s="13"/>
      <c r="BD6" s="15"/>
      <c r="BE6" s="19" t="s">
        <v>81</v>
      </c>
      <c r="BF6" s="13" t="str">
        <f>(VLOOKUP(To,BD22:BG65,4,FALSE))</f>
        <v>MaxD</v>
      </c>
      <c r="BG6" s="13"/>
      <c r="BH6" s="13"/>
      <c r="BI6" s="13"/>
      <c r="BJ6" s="13"/>
      <c r="BK6" s="13"/>
      <c r="BL6" s="13"/>
      <c r="BM6" s="13"/>
      <c r="BN6" s="13"/>
    </row>
    <row r="7" spans="2:66" ht="11.25">
      <c r="B7" s="8"/>
      <c r="C7" s="9"/>
      <c r="D7" s="5"/>
      <c r="E7" s="8">
        <v>2</v>
      </c>
      <c r="F7" s="9"/>
      <c r="G7" s="5"/>
      <c r="H7" s="5"/>
      <c r="I7" s="6"/>
      <c r="J7" s="5"/>
      <c r="K7" s="5"/>
      <c r="L7" s="5"/>
      <c r="M7" s="5"/>
      <c r="N7" s="5"/>
      <c r="O7" s="6">
        <f>INT(O5*60)</f>
        <v>37</v>
      </c>
      <c r="P7" s="7"/>
      <c r="BA7" s="15"/>
      <c r="BB7" s="13"/>
      <c r="BC7" s="13"/>
      <c r="BD7" s="13"/>
      <c r="BE7" s="18" t="s">
        <v>71</v>
      </c>
      <c r="BF7" s="16">
        <f>HLOOKUP($BF$5,$BC$10:$BT$11,2,FALSE)</f>
        <v>11</v>
      </c>
      <c r="BG7" s="16">
        <f>HLOOKUP(BF6,$BC$10:$BT$11,2,FALSE)</f>
        <v>12</v>
      </c>
      <c r="BH7" s="13"/>
      <c r="BI7" s="13"/>
      <c r="BJ7" s="13"/>
      <c r="BK7" s="50"/>
      <c r="BL7" s="13"/>
      <c r="BM7" s="13"/>
      <c r="BN7" s="13"/>
    </row>
    <row r="8" spans="2:66" ht="11.25">
      <c r="B8" s="8"/>
      <c r="C8" s="9"/>
      <c r="D8" s="5"/>
      <c r="E8" s="8"/>
      <c r="F8" s="9"/>
      <c r="G8" s="5"/>
      <c r="H8" s="5"/>
      <c r="I8" s="6"/>
      <c r="J8" s="5"/>
      <c r="K8" s="5"/>
      <c r="L8" s="5"/>
      <c r="M8" s="5"/>
      <c r="N8" s="5"/>
      <c r="O8" s="5"/>
      <c r="P8" s="7"/>
      <c r="BA8" s="15"/>
      <c r="BB8" s="13"/>
      <c r="BC8" s="13"/>
      <c r="BD8" s="13"/>
      <c r="BE8" s="13" t="s">
        <v>72</v>
      </c>
      <c r="BF8" s="16">
        <f>INDEX($BC$12:$BT$20,BF4,BF7)</f>
        <v>14</v>
      </c>
      <c r="BG8" s="16">
        <f>INDEX(BC12:BT20,BF4,BG7)</f>
        <v>20</v>
      </c>
      <c r="BH8" s="13"/>
      <c r="BI8" s="13"/>
      <c r="BJ8" s="13"/>
      <c r="BK8" s="13"/>
      <c r="BL8" s="13"/>
      <c r="BM8" s="13"/>
      <c r="BN8" s="13"/>
    </row>
    <row r="9" spans="2:72" ht="12" thickBot="1">
      <c r="B9" s="8"/>
      <c r="C9" s="9"/>
      <c r="D9" s="5"/>
      <c r="E9" s="8"/>
      <c r="F9" s="9"/>
      <c r="G9" s="5"/>
      <c r="H9" s="5"/>
      <c r="I9" s="6"/>
      <c r="J9" s="5"/>
      <c r="K9" s="5"/>
      <c r="L9" s="5"/>
      <c r="M9" s="5"/>
      <c r="N9" s="5"/>
      <c r="O9" s="5"/>
      <c r="P9" s="7"/>
      <c r="BA9" s="15"/>
      <c r="BB9" s="13"/>
      <c r="BC9" s="53" t="s">
        <v>46</v>
      </c>
      <c r="BD9" s="53"/>
      <c r="BE9" s="55" t="s">
        <v>47</v>
      </c>
      <c r="BF9" s="55"/>
      <c r="BG9" s="55" t="s">
        <v>93</v>
      </c>
      <c r="BH9" s="55"/>
      <c r="BI9" s="54" t="s">
        <v>94</v>
      </c>
      <c r="BJ9" s="54"/>
      <c r="BK9" s="53" t="s">
        <v>95</v>
      </c>
      <c r="BL9" s="53"/>
      <c r="BM9" s="53" t="s">
        <v>96</v>
      </c>
      <c r="BN9" s="53"/>
      <c r="BO9" s="55" t="s">
        <v>16</v>
      </c>
      <c r="BP9" s="55"/>
      <c r="BQ9" s="55" t="s">
        <v>26</v>
      </c>
      <c r="BR9" s="55"/>
      <c r="BS9" s="55" t="s">
        <v>0</v>
      </c>
      <c r="BT9" s="55"/>
    </row>
    <row r="10" spans="2:72" ht="12.75" thickBot="1" thickTop="1">
      <c r="B10" s="8"/>
      <c r="C10" s="9"/>
      <c r="D10" s="5"/>
      <c r="E10" s="8"/>
      <c r="F10" s="9"/>
      <c r="G10" s="5"/>
      <c r="H10" s="5"/>
      <c r="I10" s="6"/>
      <c r="J10" s="5"/>
      <c r="K10" s="5"/>
      <c r="L10" s="5"/>
      <c r="M10" s="5"/>
      <c r="N10" s="5"/>
      <c r="O10" s="23"/>
      <c r="P10" s="7"/>
      <c r="BA10" s="29"/>
      <c r="BB10" s="25"/>
      <c r="BC10" s="25" t="s">
        <v>56</v>
      </c>
      <c r="BD10" s="25" t="s">
        <v>57</v>
      </c>
      <c r="BE10" s="25" t="s">
        <v>58</v>
      </c>
      <c r="BF10" s="25" t="s">
        <v>59</v>
      </c>
      <c r="BG10" s="25" t="s">
        <v>60</v>
      </c>
      <c r="BH10" s="25" t="s">
        <v>61</v>
      </c>
      <c r="BI10" s="25" t="s">
        <v>62</v>
      </c>
      <c r="BJ10" s="25" t="s">
        <v>63</v>
      </c>
      <c r="BK10" s="25" t="s">
        <v>64</v>
      </c>
      <c r="BL10" s="25" t="s">
        <v>65</v>
      </c>
      <c r="BM10" s="25" t="s">
        <v>66</v>
      </c>
      <c r="BN10" s="25" t="s">
        <v>67</v>
      </c>
      <c r="BO10" s="25" t="s">
        <v>87</v>
      </c>
      <c r="BP10" s="25" t="s">
        <v>88</v>
      </c>
      <c r="BQ10" s="25" t="s">
        <v>89</v>
      </c>
      <c r="BR10" s="25" t="s">
        <v>90</v>
      </c>
      <c r="BS10" s="25" t="s">
        <v>91</v>
      </c>
      <c r="BT10" s="30" t="s">
        <v>92</v>
      </c>
    </row>
    <row r="11" spans="2:72" ht="12" hidden="1" thickBot="1">
      <c r="B11" s="8"/>
      <c r="C11" s="9"/>
      <c r="D11" s="5"/>
      <c r="E11" s="8"/>
      <c r="F11" s="9"/>
      <c r="G11" s="5"/>
      <c r="H11" s="5"/>
      <c r="I11" s="6"/>
      <c r="J11" s="5"/>
      <c r="K11" s="5"/>
      <c r="L11" s="5"/>
      <c r="M11" s="5"/>
      <c r="N11" s="5"/>
      <c r="O11" s="5"/>
      <c r="P11" s="7"/>
      <c r="BA11" s="31"/>
      <c r="BB11" s="26"/>
      <c r="BC11" s="26">
        <v>1</v>
      </c>
      <c r="BD11" s="26">
        <v>2</v>
      </c>
      <c r="BE11" s="26">
        <v>3</v>
      </c>
      <c r="BF11" s="26">
        <v>4</v>
      </c>
      <c r="BG11" s="26">
        <v>5</v>
      </c>
      <c r="BH11" s="26">
        <v>6</v>
      </c>
      <c r="BI11" s="26">
        <v>7</v>
      </c>
      <c r="BJ11" s="26">
        <v>8</v>
      </c>
      <c r="BK11" s="26">
        <v>9</v>
      </c>
      <c r="BL11" s="26">
        <v>10</v>
      </c>
      <c r="BM11" s="26">
        <v>11</v>
      </c>
      <c r="BN11" s="26">
        <v>12</v>
      </c>
      <c r="BO11" s="26">
        <v>13</v>
      </c>
      <c r="BP11" s="26">
        <v>14</v>
      </c>
      <c r="BQ11" s="26">
        <v>15</v>
      </c>
      <c r="BR11" s="26">
        <v>16</v>
      </c>
      <c r="BS11" s="26">
        <v>17</v>
      </c>
      <c r="BT11" s="32">
        <v>18</v>
      </c>
    </row>
    <row r="12" spans="2:72" ht="11.25">
      <c r="B12" s="8"/>
      <c r="C12" s="9"/>
      <c r="D12" s="5"/>
      <c r="E12" s="8"/>
      <c r="F12" s="9"/>
      <c r="G12" s="5"/>
      <c r="H12" s="5"/>
      <c r="I12" s="6"/>
      <c r="J12" s="5"/>
      <c r="K12" s="5"/>
      <c r="L12" s="5"/>
      <c r="M12" s="5"/>
      <c r="N12" s="5"/>
      <c r="O12" s="5"/>
      <c r="P12" s="7"/>
      <c r="AZ12" s="24" t="s">
        <v>46</v>
      </c>
      <c r="BA12" s="31" t="s">
        <v>46</v>
      </c>
      <c r="BB12" s="26">
        <v>1</v>
      </c>
      <c r="BC12" s="34">
        <v>0.8</v>
      </c>
      <c r="BD12" s="35">
        <v>1.6</v>
      </c>
      <c r="BE12" s="34">
        <v>2</v>
      </c>
      <c r="BF12" s="35">
        <v>3</v>
      </c>
      <c r="BG12" s="34">
        <v>6</v>
      </c>
      <c r="BH12" s="35">
        <v>9</v>
      </c>
      <c r="BI12" s="34">
        <v>6</v>
      </c>
      <c r="BJ12" s="35">
        <v>9</v>
      </c>
      <c r="BK12" s="34">
        <v>3</v>
      </c>
      <c r="BL12" s="35">
        <v>8</v>
      </c>
      <c r="BM12" s="34">
        <v>2</v>
      </c>
      <c r="BN12" s="35">
        <v>7</v>
      </c>
      <c r="BO12" s="34">
        <v>11</v>
      </c>
      <c r="BP12" s="35">
        <v>17</v>
      </c>
      <c r="BQ12" s="34">
        <v>3</v>
      </c>
      <c r="BR12" s="35">
        <v>6</v>
      </c>
      <c r="BS12" s="34">
        <v>6</v>
      </c>
      <c r="BT12" s="36">
        <v>9</v>
      </c>
    </row>
    <row r="13" spans="2:72" ht="11.25">
      <c r="B13" s="8"/>
      <c r="C13" s="9"/>
      <c r="D13" s="5"/>
      <c r="E13" s="8"/>
      <c r="F13" s="9"/>
      <c r="G13" s="5"/>
      <c r="H13" s="5"/>
      <c r="I13" s="6"/>
      <c r="J13" s="5"/>
      <c r="K13" s="5"/>
      <c r="L13" s="5"/>
      <c r="M13" s="5"/>
      <c r="N13" s="5"/>
      <c r="O13" s="5"/>
      <c r="P13" s="7"/>
      <c r="AZ13" s="24" t="s">
        <v>47</v>
      </c>
      <c r="BA13" s="31" t="s">
        <v>47</v>
      </c>
      <c r="BB13" s="26">
        <v>2</v>
      </c>
      <c r="BC13" s="37">
        <v>1</v>
      </c>
      <c r="BD13" s="38">
        <v>4</v>
      </c>
      <c r="BE13" s="37">
        <v>1</v>
      </c>
      <c r="BF13" s="38">
        <v>4</v>
      </c>
      <c r="BG13" s="37">
        <v>4</v>
      </c>
      <c r="BH13" s="38">
        <v>12</v>
      </c>
      <c r="BI13" s="37">
        <v>6</v>
      </c>
      <c r="BJ13" s="38">
        <v>14</v>
      </c>
      <c r="BK13" s="37">
        <v>4</v>
      </c>
      <c r="BL13" s="38">
        <v>11</v>
      </c>
      <c r="BM13" s="37">
        <v>5</v>
      </c>
      <c r="BN13" s="38">
        <v>14</v>
      </c>
      <c r="BO13" s="37">
        <v>10</v>
      </c>
      <c r="BP13" s="38">
        <v>16</v>
      </c>
      <c r="BQ13" s="37">
        <v>2</v>
      </c>
      <c r="BR13" s="38">
        <v>8</v>
      </c>
      <c r="BS13" s="37">
        <v>6</v>
      </c>
      <c r="BT13" s="39">
        <v>9</v>
      </c>
    </row>
    <row r="14" spans="2:72" ht="11.25">
      <c r="B14" s="8"/>
      <c r="C14" s="9"/>
      <c r="D14" s="5"/>
      <c r="E14" s="8"/>
      <c r="F14" s="9"/>
      <c r="G14" s="5"/>
      <c r="H14" s="5"/>
      <c r="I14" s="6"/>
      <c r="J14" s="5"/>
      <c r="K14" s="5"/>
      <c r="L14" s="5"/>
      <c r="M14" s="5"/>
      <c r="N14" s="5"/>
      <c r="O14" s="5"/>
      <c r="P14" s="7"/>
      <c r="AZ14" s="24" t="s">
        <v>12</v>
      </c>
      <c r="BA14" s="31" t="s">
        <v>48</v>
      </c>
      <c r="BB14" s="26">
        <v>3</v>
      </c>
      <c r="BC14" s="40">
        <v>6</v>
      </c>
      <c r="BD14" s="41">
        <v>9</v>
      </c>
      <c r="BE14" s="40">
        <v>4</v>
      </c>
      <c r="BF14" s="41">
        <v>12</v>
      </c>
      <c r="BG14" s="40">
        <v>1</v>
      </c>
      <c r="BH14" s="41">
        <v>3</v>
      </c>
      <c r="BI14" s="40">
        <v>11</v>
      </c>
      <c r="BJ14" s="41">
        <v>16</v>
      </c>
      <c r="BK14" s="40">
        <v>9</v>
      </c>
      <c r="BL14" s="41">
        <v>14</v>
      </c>
      <c r="BM14" s="40">
        <v>14</v>
      </c>
      <c r="BN14" s="41">
        <v>20</v>
      </c>
      <c r="BO14" s="40">
        <v>10</v>
      </c>
      <c r="BP14" s="41">
        <v>16</v>
      </c>
      <c r="BQ14" s="40">
        <v>2</v>
      </c>
      <c r="BR14" s="41">
        <v>8</v>
      </c>
      <c r="BS14" s="40">
        <v>4</v>
      </c>
      <c r="BT14" s="42">
        <v>13</v>
      </c>
    </row>
    <row r="15" spans="2:72" ht="11.25">
      <c r="B15" s="8"/>
      <c r="C15" s="9"/>
      <c r="D15" s="5"/>
      <c r="E15" s="8"/>
      <c r="F15" s="9"/>
      <c r="G15" s="5"/>
      <c r="H15" s="5"/>
      <c r="I15" s="6"/>
      <c r="J15" s="5"/>
      <c r="K15" s="5"/>
      <c r="L15" s="5"/>
      <c r="M15" s="5"/>
      <c r="N15" s="5"/>
      <c r="O15" s="5"/>
      <c r="P15" s="7"/>
      <c r="AZ15" s="24" t="s">
        <v>82</v>
      </c>
      <c r="BA15" s="31" t="s">
        <v>50</v>
      </c>
      <c r="BB15" s="26">
        <v>4</v>
      </c>
      <c r="BC15" s="37">
        <v>6</v>
      </c>
      <c r="BD15" s="38">
        <v>9</v>
      </c>
      <c r="BE15" s="37">
        <v>6</v>
      </c>
      <c r="BF15" s="38">
        <v>14</v>
      </c>
      <c r="BG15" s="37">
        <v>11</v>
      </c>
      <c r="BH15" s="38">
        <v>16</v>
      </c>
      <c r="BI15" s="37">
        <v>1</v>
      </c>
      <c r="BJ15" s="38">
        <v>3</v>
      </c>
      <c r="BK15" s="37">
        <v>13</v>
      </c>
      <c r="BL15" s="38">
        <v>19</v>
      </c>
      <c r="BM15" s="37">
        <v>11</v>
      </c>
      <c r="BN15" s="38">
        <v>17</v>
      </c>
      <c r="BO15" s="37">
        <v>6</v>
      </c>
      <c r="BP15" s="38">
        <v>10</v>
      </c>
      <c r="BQ15" s="37">
        <v>6</v>
      </c>
      <c r="BR15" s="38">
        <v>9</v>
      </c>
      <c r="BS15" s="37">
        <v>12</v>
      </c>
      <c r="BT15" s="39">
        <v>15</v>
      </c>
    </row>
    <row r="16" spans="2:72" ht="11.25">
      <c r="B16" s="8"/>
      <c r="C16" s="9"/>
      <c r="D16" s="5"/>
      <c r="E16" s="8"/>
      <c r="F16" s="9"/>
      <c r="G16" s="5"/>
      <c r="H16" s="5"/>
      <c r="I16" s="6"/>
      <c r="J16" s="5"/>
      <c r="K16" s="5"/>
      <c r="L16" s="5"/>
      <c r="M16" s="5"/>
      <c r="N16" s="5"/>
      <c r="O16" s="5"/>
      <c r="P16" s="7"/>
      <c r="AZ16" s="24" t="s">
        <v>86</v>
      </c>
      <c r="BA16" s="31" t="s">
        <v>49</v>
      </c>
      <c r="BB16" s="26">
        <v>5</v>
      </c>
      <c r="BC16" s="40">
        <v>3</v>
      </c>
      <c r="BD16" s="41">
        <v>8</v>
      </c>
      <c r="BE16" s="40">
        <v>4</v>
      </c>
      <c r="BF16" s="41">
        <v>11</v>
      </c>
      <c r="BG16" s="40">
        <v>9</v>
      </c>
      <c r="BH16" s="41">
        <v>14</v>
      </c>
      <c r="BI16" s="40">
        <v>13</v>
      </c>
      <c r="BJ16" s="41">
        <v>19</v>
      </c>
      <c r="BK16" s="40">
        <v>1</v>
      </c>
      <c r="BL16" s="41">
        <v>3</v>
      </c>
      <c r="BM16" s="40">
        <v>10</v>
      </c>
      <c r="BN16" s="41">
        <v>15</v>
      </c>
      <c r="BO16" s="40">
        <v>19</v>
      </c>
      <c r="BP16" s="41">
        <v>25</v>
      </c>
      <c r="BQ16" s="40">
        <v>6</v>
      </c>
      <c r="BR16" s="41">
        <v>13</v>
      </c>
      <c r="BS16" s="40">
        <v>10</v>
      </c>
      <c r="BT16" s="42">
        <v>15</v>
      </c>
    </row>
    <row r="17" spans="2:72" ht="11.25">
      <c r="B17" s="8"/>
      <c r="C17" s="9"/>
      <c r="D17" s="5"/>
      <c r="E17" s="8"/>
      <c r="F17" s="9"/>
      <c r="G17" s="5"/>
      <c r="H17" s="5"/>
      <c r="I17" s="6"/>
      <c r="J17" s="5"/>
      <c r="K17" s="5"/>
      <c r="L17" s="5"/>
      <c r="M17" s="5"/>
      <c r="N17" s="5"/>
      <c r="O17" s="5"/>
      <c r="P17" s="7"/>
      <c r="AZ17" s="24" t="s">
        <v>84</v>
      </c>
      <c r="BA17" s="31" t="s">
        <v>51</v>
      </c>
      <c r="BB17" s="26">
        <v>6</v>
      </c>
      <c r="BC17" s="37">
        <v>2</v>
      </c>
      <c r="BD17" s="38">
        <v>7</v>
      </c>
      <c r="BE17" s="37">
        <v>5</v>
      </c>
      <c r="BF17" s="38">
        <v>14</v>
      </c>
      <c r="BG17" s="37">
        <v>14</v>
      </c>
      <c r="BH17" s="38">
        <v>20</v>
      </c>
      <c r="BI17" s="37">
        <v>11</v>
      </c>
      <c r="BJ17" s="38">
        <v>17</v>
      </c>
      <c r="BK17" s="37">
        <v>10</v>
      </c>
      <c r="BL17" s="38">
        <v>15</v>
      </c>
      <c r="BM17" s="37">
        <v>1</v>
      </c>
      <c r="BN17" s="38">
        <v>3</v>
      </c>
      <c r="BO17" s="37">
        <v>18</v>
      </c>
      <c r="BP17" s="38">
        <v>23</v>
      </c>
      <c r="BQ17" s="37">
        <v>4</v>
      </c>
      <c r="BR17" s="38">
        <v>9</v>
      </c>
      <c r="BS17" s="37">
        <v>4</v>
      </c>
      <c r="BT17" s="39">
        <v>9</v>
      </c>
    </row>
    <row r="18" spans="2:72" ht="11.25">
      <c r="B18" s="8"/>
      <c r="C18" s="9"/>
      <c r="D18" s="5"/>
      <c r="E18" s="8"/>
      <c r="F18" s="9"/>
      <c r="G18" s="5"/>
      <c r="H18" s="5"/>
      <c r="I18" s="6"/>
      <c r="J18" s="5"/>
      <c r="K18" s="5"/>
      <c r="L18" s="5"/>
      <c r="M18" s="5"/>
      <c r="N18" s="5"/>
      <c r="O18" s="5"/>
      <c r="P18" s="7"/>
      <c r="AZ18" s="24" t="s">
        <v>16</v>
      </c>
      <c r="BA18" s="31" t="s">
        <v>68</v>
      </c>
      <c r="BB18" s="26">
        <v>7</v>
      </c>
      <c r="BC18" s="40">
        <v>11</v>
      </c>
      <c r="BD18" s="41">
        <v>17</v>
      </c>
      <c r="BE18" s="40">
        <v>10</v>
      </c>
      <c r="BF18" s="41">
        <v>16</v>
      </c>
      <c r="BG18" s="40">
        <v>6</v>
      </c>
      <c r="BH18" s="41">
        <v>10</v>
      </c>
      <c r="BI18" s="40">
        <v>10</v>
      </c>
      <c r="BJ18" s="41">
        <v>15</v>
      </c>
      <c r="BK18" s="40">
        <v>19</v>
      </c>
      <c r="BL18" s="41">
        <v>25</v>
      </c>
      <c r="BM18" s="40">
        <v>18</v>
      </c>
      <c r="BN18" s="41">
        <v>23</v>
      </c>
      <c r="BO18" s="40">
        <v>0</v>
      </c>
      <c r="BP18" s="41">
        <v>0</v>
      </c>
      <c r="BQ18" s="40">
        <v>8</v>
      </c>
      <c r="BR18" s="41">
        <v>8</v>
      </c>
      <c r="BS18" s="40">
        <v>23</v>
      </c>
      <c r="BT18" s="42">
        <v>23</v>
      </c>
    </row>
    <row r="19" spans="2:72" ht="11.25">
      <c r="B19" s="8"/>
      <c r="C19" s="9"/>
      <c r="D19" s="5"/>
      <c r="E19" s="8"/>
      <c r="F19" s="9"/>
      <c r="G19" s="5"/>
      <c r="H19" s="5"/>
      <c r="I19" s="6"/>
      <c r="J19" s="5"/>
      <c r="K19" s="5"/>
      <c r="L19" s="5"/>
      <c r="M19" s="5"/>
      <c r="N19" s="5"/>
      <c r="O19" s="5"/>
      <c r="P19" s="7"/>
      <c r="AZ19" s="24" t="s">
        <v>26</v>
      </c>
      <c r="BA19" s="31" t="s">
        <v>69</v>
      </c>
      <c r="BB19" s="26">
        <v>8</v>
      </c>
      <c r="BC19" s="37">
        <v>3</v>
      </c>
      <c r="BD19" s="38">
        <v>6</v>
      </c>
      <c r="BE19" s="37">
        <v>2</v>
      </c>
      <c r="BF19" s="38">
        <v>8</v>
      </c>
      <c r="BG19" s="37">
        <v>6</v>
      </c>
      <c r="BH19" s="38">
        <v>9</v>
      </c>
      <c r="BI19" s="37">
        <v>5</v>
      </c>
      <c r="BJ19" s="38">
        <v>9</v>
      </c>
      <c r="BK19" s="37">
        <v>6</v>
      </c>
      <c r="BL19" s="38">
        <v>13</v>
      </c>
      <c r="BM19" s="37">
        <v>4</v>
      </c>
      <c r="BN19" s="38">
        <v>9</v>
      </c>
      <c r="BO19" s="37">
        <v>8</v>
      </c>
      <c r="BP19" s="38">
        <v>8</v>
      </c>
      <c r="BQ19" s="37">
        <v>0</v>
      </c>
      <c r="BR19" s="38">
        <v>0</v>
      </c>
      <c r="BS19" s="37">
        <v>10</v>
      </c>
      <c r="BT19" s="39">
        <v>10</v>
      </c>
    </row>
    <row r="20" spans="2:72" ht="12" thickBot="1">
      <c r="B20" s="8"/>
      <c r="C20" s="9"/>
      <c r="D20" s="5"/>
      <c r="E20" s="8"/>
      <c r="F20" s="9"/>
      <c r="G20" s="5"/>
      <c r="H20" s="5"/>
      <c r="I20" s="6"/>
      <c r="J20" s="5"/>
      <c r="K20" s="5"/>
      <c r="L20" s="5"/>
      <c r="M20" s="5"/>
      <c r="N20" s="5"/>
      <c r="O20" s="5"/>
      <c r="P20" s="7"/>
      <c r="AZ20" s="24" t="s">
        <v>0</v>
      </c>
      <c r="BA20" s="33" t="s">
        <v>70</v>
      </c>
      <c r="BB20" s="27">
        <v>9</v>
      </c>
      <c r="BC20" s="43">
        <v>6</v>
      </c>
      <c r="BD20" s="44">
        <v>9</v>
      </c>
      <c r="BE20" s="43">
        <v>4</v>
      </c>
      <c r="BF20" s="44">
        <v>13</v>
      </c>
      <c r="BG20" s="43">
        <v>12</v>
      </c>
      <c r="BH20" s="44">
        <v>15</v>
      </c>
      <c r="BI20" s="43">
        <v>4</v>
      </c>
      <c r="BJ20" s="44">
        <v>8</v>
      </c>
      <c r="BK20" s="43">
        <v>10</v>
      </c>
      <c r="BL20" s="44">
        <v>15</v>
      </c>
      <c r="BM20" s="43">
        <v>4</v>
      </c>
      <c r="BN20" s="44">
        <v>9</v>
      </c>
      <c r="BO20" s="43">
        <v>23</v>
      </c>
      <c r="BP20" s="44">
        <v>23</v>
      </c>
      <c r="BQ20" s="43">
        <v>10</v>
      </c>
      <c r="BR20" s="44">
        <v>10</v>
      </c>
      <c r="BS20" s="43">
        <v>0</v>
      </c>
      <c r="BT20" s="45">
        <v>0</v>
      </c>
    </row>
    <row r="21" spans="2:66" ht="12" thickTop="1">
      <c r="B21" s="8"/>
      <c r="C21" s="9"/>
      <c r="D21" s="5"/>
      <c r="E21" s="8"/>
      <c r="F21" s="9"/>
      <c r="G21" s="5"/>
      <c r="H21" s="5"/>
      <c r="I21" s="6"/>
      <c r="J21" s="5"/>
      <c r="K21" s="5"/>
      <c r="L21" s="5"/>
      <c r="M21" s="5"/>
      <c r="N21" s="5"/>
      <c r="O21" s="5"/>
      <c r="P21" s="7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2:68" ht="11.25">
      <c r="B22" s="8"/>
      <c r="C22" s="9"/>
      <c r="D22" s="5"/>
      <c r="E22" s="8"/>
      <c r="F22" s="9"/>
      <c r="G22" s="5"/>
      <c r="H22" s="5"/>
      <c r="I22" s="6"/>
      <c r="J22" s="5"/>
      <c r="K22" s="5"/>
      <c r="L22" s="5"/>
      <c r="M22" s="5"/>
      <c r="N22" s="5"/>
      <c r="O22" s="5"/>
      <c r="P22" s="7"/>
      <c r="BA22" s="15"/>
      <c r="BB22" s="15"/>
      <c r="BC22" s="56"/>
      <c r="BD22" s="19" t="s">
        <v>5</v>
      </c>
      <c r="BE22" s="17" t="s">
        <v>46</v>
      </c>
      <c r="BF22" s="15" t="s">
        <v>56</v>
      </c>
      <c r="BG22" s="15" t="s">
        <v>57</v>
      </c>
      <c r="BH22" s="17" t="s">
        <v>46</v>
      </c>
      <c r="BJ22" s="17"/>
      <c r="BP22" s="15" t="s">
        <v>77</v>
      </c>
    </row>
    <row r="23" spans="2:62" ht="11.25">
      <c r="B23" s="8"/>
      <c r="C23" s="9"/>
      <c r="D23" s="5"/>
      <c r="E23" s="8"/>
      <c r="F23" s="9"/>
      <c r="G23" s="5"/>
      <c r="H23" s="5"/>
      <c r="I23" s="6"/>
      <c r="J23" s="5"/>
      <c r="K23" s="5"/>
      <c r="L23" s="5"/>
      <c r="M23" s="5"/>
      <c r="N23" s="5"/>
      <c r="O23" s="5"/>
      <c r="P23" s="7"/>
      <c r="BA23" s="15"/>
      <c r="BB23" s="15"/>
      <c r="BC23" s="56"/>
      <c r="BD23" s="19" t="s">
        <v>34</v>
      </c>
      <c r="BE23" s="17" t="s">
        <v>46</v>
      </c>
      <c r="BF23" s="15" t="s">
        <v>56</v>
      </c>
      <c r="BG23" s="15" t="s">
        <v>57</v>
      </c>
      <c r="BH23" s="17" t="s">
        <v>46</v>
      </c>
      <c r="BJ23" s="15"/>
    </row>
    <row r="24" spans="2:68" ht="11.25">
      <c r="B24" s="8"/>
      <c r="C24" s="9"/>
      <c r="D24" s="5"/>
      <c r="E24" s="8"/>
      <c r="F24" s="9"/>
      <c r="G24" s="5"/>
      <c r="H24" s="5"/>
      <c r="I24" s="6"/>
      <c r="J24" s="5"/>
      <c r="K24" s="5"/>
      <c r="L24" s="5"/>
      <c r="M24" s="5"/>
      <c r="N24" s="5"/>
      <c r="O24" s="5"/>
      <c r="P24" s="7"/>
      <c r="BA24" s="15"/>
      <c r="BB24" s="15"/>
      <c r="BC24" s="56"/>
      <c r="BD24" s="19" t="s">
        <v>3</v>
      </c>
      <c r="BE24" s="17" t="s">
        <v>46</v>
      </c>
      <c r="BF24" s="15" t="s">
        <v>56</v>
      </c>
      <c r="BG24" s="15" t="s">
        <v>57</v>
      </c>
      <c r="BH24" s="17" t="s">
        <v>46</v>
      </c>
      <c r="BJ24" s="15"/>
      <c r="BP24" s="19" t="s">
        <v>19</v>
      </c>
    </row>
    <row r="25" spans="2:68" ht="11.25">
      <c r="B25" s="8"/>
      <c r="C25" s="9"/>
      <c r="D25" s="5"/>
      <c r="E25" s="8"/>
      <c r="F25" s="9"/>
      <c r="G25" s="5"/>
      <c r="H25" s="5"/>
      <c r="I25" s="6"/>
      <c r="J25" s="5"/>
      <c r="K25" s="5"/>
      <c r="L25" s="5"/>
      <c r="M25" s="5"/>
      <c r="N25" s="5"/>
      <c r="O25" s="5"/>
      <c r="P25" s="7"/>
      <c r="BA25" s="15"/>
      <c r="BB25" s="15"/>
      <c r="BC25" s="56"/>
      <c r="BD25" s="19" t="s">
        <v>29</v>
      </c>
      <c r="BE25" s="17" t="s">
        <v>46</v>
      </c>
      <c r="BF25" s="15" t="s">
        <v>56</v>
      </c>
      <c r="BG25" s="15" t="s">
        <v>57</v>
      </c>
      <c r="BH25" s="17" t="s">
        <v>46</v>
      </c>
      <c r="BJ25" s="15"/>
      <c r="BP25" s="19" t="s">
        <v>0</v>
      </c>
    </row>
    <row r="26" spans="2:68" ht="11.25">
      <c r="B26" s="8"/>
      <c r="C26" s="9"/>
      <c r="D26" s="5"/>
      <c r="E26" s="8"/>
      <c r="F26" s="9"/>
      <c r="G26" s="5"/>
      <c r="H26" s="5"/>
      <c r="I26" s="6"/>
      <c r="J26" s="5"/>
      <c r="K26" s="5"/>
      <c r="L26" s="5"/>
      <c r="M26" s="5"/>
      <c r="N26" s="5"/>
      <c r="O26" s="5"/>
      <c r="P26" s="7"/>
      <c r="BA26" s="15"/>
      <c r="BB26" s="15"/>
      <c r="BC26" s="56"/>
      <c r="BD26" s="19" t="s">
        <v>4</v>
      </c>
      <c r="BE26" s="17" t="s">
        <v>46</v>
      </c>
      <c r="BF26" s="15" t="s">
        <v>56</v>
      </c>
      <c r="BG26" s="15" t="s">
        <v>57</v>
      </c>
      <c r="BH26" s="17" t="s">
        <v>46</v>
      </c>
      <c r="BJ26" s="15"/>
      <c r="BP26" s="19" t="s">
        <v>5</v>
      </c>
    </row>
    <row r="27" spans="2:68" ht="11.25">
      <c r="B27" s="8"/>
      <c r="C27" s="9"/>
      <c r="D27" s="5"/>
      <c r="E27" s="8"/>
      <c r="F27" s="9"/>
      <c r="G27" s="5"/>
      <c r="H27" s="5"/>
      <c r="I27" s="6"/>
      <c r="J27" s="5"/>
      <c r="K27" s="5"/>
      <c r="L27" s="5"/>
      <c r="M27" s="5"/>
      <c r="N27" s="5"/>
      <c r="O27" s="5"/>
      <c r="P27" s="7"/>
      <c r="BA27" s="15"/>
      <c r="BB27" s="15"/>
      <c r="BC27" s="56"/>
      <c r="BD27" s="19" t="s">
        <v>28</v>
      </c>
      <c r="BE27" s="17" t="s">
        <v>47</v>
      </c>
      <c r="BF27" s="17" t="s">
        <v>58</v>
      </c>
      <c r="BG27" s="17" t="s">
        <v>59</v>
      </c>
      <c r="BH27" s="17" t="s">
        <v>47</v>
      </c>
      <c r="BJ27" s="15"/>
      <c r="BP27" s="19" t="s">
        <v>12</v>
      </c>
    </row>
    <row r="28" spans="2:68" ht="11.25">
      <c r="B28" s="8"/>
      <c r="C28" s="9"/>
      <c r="D28" s="5"/>
      <c r="E28" s="8"/>
      <c r="F28" s="9"/>
      <c r="G28" s="5"/>
      <c r="H28" s="5"/>
      <c r="I28" s="6"/>
      <c r="J28" s="5"/>
      <c r="K28" s="5"/>
      <c r="L28" s="5"/>
      <c r="M28" s="5"/>
      <c r="N28" s="5"/>
      <c r="O28" s="5"/>
      <c r="P28" s="7"/>
      <c r="BA28" s="15"/>
      <c r="BB28" s="15"/>
      <c r="BC28" s="56"/>
      <c r="BD28" s="19" t="s">
        <v>27</v>
      </c>
      <c r="BE28" s="17" t="s">
        <v>47</v>
      </c>
      <c r="BF28" s="17" t="s">
        <v>58</v>
      </c>
      <c r="BG28" s="17" t="s">
        <v>59</v>
      </c>
      <c r="BH28" s="17" t="s">
        <v>47</v>
      </c>
      <c r="BJ28" s="15"/>
      <c r="BP28" s="19" t="s">
        <v>28</v>
      </c>
    </row>
    <row r="29" spans="2:68" ht="11.25">
      <c r="B29" s="8"/>
      <c r="C29" s="9"/>
      <c r="D29" s="5"/>
      <c r="E29" s="8"/>
      <c r="F29" s="9"/>
      <c r="G29" s="5"/>
      <c r="H29" s="5"/>
      <c r="I29" s="6"/>
      <c r="J29" s="5"/>
      <c r="K29" s="5"/>
      <c r="L29" s="5"/>
      <c r="M29" s="5"/>
      <c r="N29" s="5"/>
      <c r="O29" s="5"/>
      <c r="P29" s="7"/>
      <c r="BA29" s="15"/>
      <c r="BB29" s="15"/>
      <c r="BC29" s="56"/>
      <c r="BD29" s="19" t="s">
        <v>6</v>
      </c>
      <c r="BE29" s="17" t="s">
        <v>47</v>
      </c>
      <c r="BF29" s="17" t="s">
        <v>58</v>
      </c>
      <c r="BG29" s="17" t="s">
        <v>59</v>
      </c>
      <c r="BH29" s="17" t="s">
        <v>47</v>
      </c>
      <c r="BJ29" s="15"/>
      <c r="BP29" s="19" t="s">
        <v>27</v>
      </c>
    </row>
    <row r="30" spans="2:68" ht="11.25">
      <c r="B30" s="8"/>
      <c r="C30" s="9"/>
      <c r="D30" s="5"/>
      <c r="E30" s="8"/>
      <c r="F30" s="9"/>
      <c r="G30" s="5"/>
      <c r="H30" s="5"/>
      <c r="I30" s="6"/>
      <c r="J30" s="5"/>
      <c r="K30" s="5"/>
      <c r="L30" s="5"/>
      <c r="M30" s="5"/>
      <c r="N30" s="5"/>
      <c r="O30" s="5"/>
      <c r="P30" s="7"/>
      <c r="BA30" s="15"/>
      <c r="BB30" s="15"/>
      <c r="BC30" s="56"/>
      <c r="BD30" s="19" t="s">
        <v>9</v>
      </c>
      <c r="BE30" s="17" t="s">
        <v>47</v>
      </c>
      <c r="BF30" s="17" t="s">
        <v>58</v>
      </c>
      <c r="BG30" s="17" t="s">
        <v>59</v>
      </c>
      <c r="BH30" s="17" t="s">
        <v>47</v>
      </c>
      <c r="BJ30" s="15"/>
      <c r="BP30" s="19" t="s">
        <v>34</v>
      </c>
    </row>
    <row r="31" spans="2:68" ht="11.25">
      <c r="B31" s="8"/>
      <c r="C31" s="9"/>
      <c r="D31" s="5"/>
      <c r="E31" s="8"/>
      <c r="F31" s="9"/>
      <c r="G31" s="5"/>
      <c r="H31" s="5"/>
      <c r="I31" s="6"/>
      <c r="J31" s="5"/>
      <c r="K31" s="5"/>
      <c r="L31" s="5"/>
      <c r="M31" s="5"/>
      <c r="N31" s="5"/>
      <c r="O31" s="5"/>
      <c r="P31" s="7"/>
      <c r="BA31" s="15"/>
      <c r="BB31" s="15"/>
      <c r="BC31" s="56"/>
      <c r="BD31" s="19" t="s">
        <v>8</v>
      </c>
      <c r="BE31" s="17" t="s">
        <v>47</v>
      </c>
      <c r="BF31" s="17" t="s">
        <v>58</v>
      </c>
      <c r="BG31" s="17" t="s">
        <v>59</v>
      </c>
      <c r="BH31" s="17" t="s">
        <v>47</v>
      </c>
      <c r="BJ31" s="15"/>
      <c r="BP31" s="19" t="s">
        <v>13</v>
      </c>
    </row>
    <row r="32" spans="2:68" ht="11.25">
      <c r="B32" s="8"/>
      <c r="C32" s="9"/>
      <c r="D32" s="5"/>
      <c r="E32" s="8"/>
      <c r="F32" s="9"/>
      <c r="G32" s="5"/>
      <c r="H32" s="5"/>
      <c r="I32" s="6"/>
      <c r="J32" s="5"/>
      <c r="K32" s="5"/>
      <c r="L32" s="5"/>
      <c r="M32" s="5"/>
      <c r="N32" s="5"/>
      <c r="O32" s="5"/>
      <c r="P32" s="7"/>
      <c r="BA32" s="15"/>
      <c r="BB32" s="15"/>
      <c r="BC32" s="56"/>
      <c r="BD32" s="19" t="s">
        <v>33</v>
      </c>
      <c r="BE32" s="17" t="s">
        <v>47</v>
      </c>
      <c r="BF32" s="17" t="s">
        <v>58</v>
      </c>
      <c r="BG32" s="17" t="s">
        <v>59</v>
      </c>
      <c r="BH32" s="17" t="s">
        <v>47</v>
      </c>
      <c r="BJ32" s="15"/>
      <c r="BP32" s="19" t="s">
        <v>6</v>
      </c>
    </row>
    <row r="33" spans="2:68" ht="11.25">
      <c r="B33" s="8"/>
      <c r="C33" s="9"/>
      <c r="D33" s="5"/>
      <c r="E33" s="8"/>
      <c r="F33" s="9"/>
      <c r="G33" s="5"/>
      <c r="H33" s="5"/>
      <c r="I33" s="6"/>
      <c r="J33" s="5"/>
      <c r="K33" s="5"/>
      <c r="L33" s="5"/>
      <c r="M33" s="5"/>
      <c r="N33" s="5"/>
      <c r="O33" s="5"/>
      <c r="P33" s="7"/>
      <c r="BA33" s="15"/>
      <c r="BB33" s="15"/>
      <c r="BC33" s="56"/>
      <c r="BD33" s="19" t="s">
        <v>31</v>
      </c>
      <c r="BE33" s="17" t="s">
        <v>47</v>
      </c>
      <c r="BF33" s="17" t="s">
        <v>58</v>
      </c>
      <c r="BG33" s="17" t="s">
        <v>59</v>
      </c>
      <c r="BH33" s="17" t="s">
        <v>47</v>
      </c>
      <c r="BJ33" s="15"/>
      <c r="BP33" s="19" t="s">
        <v>44</v>
      </c>
    </row>
    <row r="34" spans="2:68" ht="11.25">
      <c r="B34" s="8"/>
      <c r="C34" s="9"/>
      <c r="D34" s="5"/>
      <c r="E34" s="8"/>
      <c r="F34" s="9"/>
      <c r="G34" s="5"/>
      <c r="H34" s="5"/>
      <c r="I34" s="6"/>
      <c r="J34" s="5"/>
      <c r="K34" s="5"/>
      <c r="L34" s="5"/>
      <c r="M34" s="5"/>
      <c r="N34" s="5"/>
      <c r="O34" s="5"/>
      <c r="P34" s="7"/>
      <c r="BA34" s="15"/>
      <c r="BB34" s="15"/>
      <c r="BC34" s="56"/>
      <c r="BD34" s="19" t="s">
        <v>7</v>
      </c>
      <c r="BE34" s="17" t="s">
        <v>47</v>
      </c>
      <c r="BF34" s="17" t="s">
        <v>58</v>
      </c>
      <c r="BG34" s="17" t="s">
        <v>59</v>
      </c>
      <c r="BH34" s="17" t="s">
        <v>47</v>
      </c>
      <c r="BJ34" s="15"/>
      <c r="BP34" s="19" t="s">
        <v>9</v>
      </c>
    </row>
    <row r="35" spans="2:68" ht="11.25">
      <c r="B35" s="8"/>
      <c r="C35" s="9"/>
      <c r="D35" s="5"/>
      <c r="E35" s="8"/>
      <c r="F35" s="9"/>
      <c r="G35" s="5"/>
      <c r="H35" s="5"/>
      <c r="I35" s="6"/>
      <c r="J35" s="5"/>
      <c r="K35" s="5"/>
      <c r="L35" s="5"/>
      <c r="M35" s="5"/>
      <c r="N35" s="5"/>
      <c r="O35" s="5"/>
      <c r="P35" s="7"/>
      <c r="BA35" s="15"/>
      <c r="BB35" s="15"/>
      <c r="BC35" s="56"/>
      <c r="BD35" s="19" t="s">
        <v>32</v>
      </c>
      <c r="BE35" s="17" t="s">
        <v>47</v>
      </c>
      <c r="BF35" s="17" t="s">
        <v>58</v>
      </c>
      <c r="BG35" s="17" t="s">
        <v>59</v>
      </c>
      <c r="BH35" s="17" t="s">
        <v>47</v>
      </c>
      <c r="BJ35" s="15"/>
      <c r="BP35" s="19" t="s">
        <v>26</v>
      </c>
    </row>
    <row r="36" spans="2:68" ht="11.25">
      <c r="B36" s="8"/>
      <c r="C36" s="9"/>
      <c r="D36" s="5"/>
      <c r="E36" s="8"/>
      <c r="F36" s="9"/>
      <c r="G36" s="5"/>
      <c r="H36" s="5"/>
      <c r="I36" s="6"/>
      <c r="J36" s="5"/>
      <c r="K36" s="5"/>
      <c r="L36" s="5"/>
      <c r="M36" s="5"/>
      <c r="N36" s="5"/>
      <c r="O36" s="5"/>
      <c r="P36" s="7"/>
      <c r="BA36" s="15"/>
      <c r="BB36" s="15"/>
      <c r="BC36" s="56"/>
      <c r="BD36" s="19" t="s">
        <v>30</v>
      </c>
      <c r="BE36" s="17" t="s">
        <v>47</v>
      </c>
      <c r="BF36" s="17" t="s">
        <v>58</v>
      </c>
      <c r="BG36" s="17" t="s">
        <v>59</v>
      </c>
      <c r="BH36" s="17" t="s">
        <v>47</v>
      </c>
      <c r="BJ36" s="15"/>
      <c r="BP36" s="19" t="s">
        <v>35</v>
      </c>
    </row>
    <row r="37" spans="2:68" ht="11.25">
      <c r="B37" s="8"/>
      <c r="C37" s="9"/>
      <c r="D37" s="5"/>
      <c r="E37" s="8"/>
      <c r="F37" s="9"/>
      <c r="G37" s="5"/>
      <c r="H37" s="5"/>
      <c r="I37" s="6"/>
      <c r="J37" s="5"/>
      <c r="K37" s="5"/>
      <c r="L37" s="5"/>
      <c r="M37" s="5"/>
      <c r="N37" s="5"/>
      <c r="O37" s="5"/>
      <c r="P37" s="7"/>
      <c r="BA37" s="15"/>
      <c r="BB37" s="15"/>
      <c r="BC37" s="56"/>
      <c r="BD37" s="19" t="s">
        <v>19</v>
      </c>
      <c r="BE37" s="17" t="s">
        <v>52</v>
      </c>
      <c r="BF37" s="17" t="s">
        <v>60</v>
      </c>
      <c r="BG37" s="17" t="s">
        <v>61</v>
      </c>
      <c r="BH37" s="15" t="s">
        <v>12</v>
      </c>
      <c r="BJ37" s="15"/>
      <c r="BP37" s="19" t="s">
        <v>10</v>
      </c>
    </row>
    <row r="38" spans="2:68" ht="11.25">
      <c r="B38" s="8"/>
      <c r="C38" s="9"/>
      <c r="D38" s="5"/>
      <c r="E38" s="8"/>
      <c r="F38" s="9"/>
      <c r="G38" s="5"/>
      <c r="H38" s="5"/>
      <c r="I38" s="6"/>
      <c r="J38" s="5"/>
      <c r="K38" s="5"/>
      <c r="L38" s="5"/>
      <c r="M38" s="5"/>
      <c r="N38" s="5"/>
      <c r="O38" s="5"/>
      <c r="P38" s="7"/>
      <c r="BA38" s="15"/>
      <c r="BB38" s="15"/>
      <c r="BC38" s="56"/>
      <c r="BD38" s="19" t="s">
        <v>12</v>
      </c>
      <c r="BE38" s="17" t="s">
        <v>52</v>
      </c>
      <c r="BF38" s="17" t="s">
        <v>60</v>
      </c>
      <c r="BG38" s="17" t="s">
        <v>61</v>
      </c>
      <c r="BH38" s="15" t="s">
        <v>12</v>
      </c>
      <c r="BJ38" s="15"/>
      <c r="BP38" s="19" t="s">
        <v>24</v>
      </c>
    </row>
    <row r="39" spans="2:68" ht="11.25">
      <c r="B39" s="8"/>
      <c r="C39" s="9"/>
      <c r="D39" s="5"/>
      <c r="E39" s="8"/>
      <c r="F39" s="9"/>
      <c r="G39" s="5"/>
      <c r="H39" s="5"/>
      <c r="I39" s="6"/>
      <c r="J39" s="5"/>
      <c r="K39" s="5"/>
      <c r="L39" s="5"/>
      <c r="M39" s="5"/>
      <c r="N39" s="5"/>
      <c r="O39" s="5"/>
      <c r="P39" s="7"/>
      <c r="BA39" s="15"/>
      <c r="BB39" s="15"/>
      <c r="BC39" s="56"/>
      <c r="BD39" s="19" t="s">
        <v>13</v>
      </c>
      <c r="BE39" s="17" t="s">
        <v>52</v>
      </c>
      <c r="BF39" s="17" t="s">
        <v>60</v>
      </c>
      <c r="BG39" s="17" t="s">
        <v>61</v>
      </c>
      <c r="BH39" s="15" t="s">
        <v>12</v>
      </c>
      <c r="BJ39" s="15"/>
      <c r="BP39" s="19" t="s">
        <v>18</v>
      </c>
    </row>
    <row r="40" spans="2:68" ht="11.25">
      <c r="B40" s="8"/>
      <c r="C40" s="9"/>
      <c r="D40" s="5"/>
      <c r="E40" s="8"/>
      <c r="F40" s="9"/>
      <c r="G40" s="5"/>
      <c r="H40" s="5"/>
      <c r="I40" s="6"/>
      <c r="J40" s="5"/>
      <c r="K40" s="5"/>
      <c r="L40" s="5"/>
      <c r="M40" s="5"/>
      <c r="N40" s="5"/>
      <c r="O40" s="5"/>
      <c r="P40" s="7"/>
      <c r="BA40" s="15"/>
      <c r="BB40" s="15"/>
      <c r="BC40" s="56"/>
      <c r="BD40" s="19" t="s">
        <v>18</v>
      </c>
      <c r="BE40" s="17" t="s">
        <v>52</v>
      </c>
      <c r="BF40" s="17" t="s">
        <v>60</v>
      </c>
      <c r="BG40" s="17" t="s">
        <v>61</v>
      </c>
      <c r="BH40" s="15" t="s">
        <v>12</v>
      </c>
      <c r="BJ40" s="15"/>
      <c r="BP40" s="19" t="s">
        <v>8</v>
      </c>
    </row>
    <row r="41" spans="2:68" ht="11.25">
      <c r="B41" s="8"/>
      <c r="C41" s="9"/>
      <c r="D41" s="5"/>
      <c r="E41" s="8"/>
      <c r="F41" s="9"/>
      <c r="G41" s="5"/>
      <c r="H41" s="5"/>
      <c r="I41" s="6"/>
      <c r="J41" s="5"/>
      <c r="K41" s="5"/>
      <c r="L41" s="5"/>
      <c r="M41" s="5"/>
      <c r="N41" s="5"/>
      <c r="O41" s="5"/>
      <c r="P41" s="7"/>
      <c r="BA41" s="15"/>
      <c r="BB41" s="15"/>
      <c r="BC41" s="56"/>
      <c r="BD41" s="19" t="s">
        <v>17</v>
      </c>
      <c r="BE41" s="17" t="s">
        <v>52</v>
      </c>
      <c r="BF41" s="17" t="s">
        <v>60</v>
      </c>
      <c r="BG41" s="17" t="s">
        <v>61</v>
      </c>
      <c r="BH41" s="15" t="s">
        <v>12</v>
      </c>
      <c r="BJ41" s="15"/>
      <c r="BP41" s="19" t="s">
        <v>38</v>
      </c>
    </row>
    <row r="42" spans="2:68" ht="11.25">
      <c r="B42" s="8"/>
      <c r="C42" s="9"/>
      <c r="D42" s="5"/>
      <c r="E42" s="8"/>
      <c r="F42" s="9"/>
      <c r="G42" s="5"/>
      <c r="H42" s="5"/>
      <c r="I42" s="6"/>
      <c r="J42" s="5"/>
      <c r="K42" s="5"/>
      <c r="L42" s="5"/>
      <c r="M42" s="5"/>
      <c r="N42" s="5"/>
      <c r="O42" s="5"/>
      <c r="P42" s="7"/>
      <c r="BA42" s="15"/>
      <c r="BB42" s="15"/>
      <c r="BC42" s="56"/>
      <c r="BD42" s="19" t="s">
        <v>1</v>
      </c>
      <c r="BE42" s="17" t="s">
        <v>52</v>
      </c>
      <c r="BF42" s="17" t="s">
        <v>60</v>
      </c>
      <c r="BG42" s="17" t="s">
        <v>61</v>
      </c>
      <c r="BH42" s="15" t="s">
        <v>12</v>
      </c>
      <c r="BJ42" s="15"/>
      <c r="BP42" s="19" t="s">
        <v>43</v>
      </c>
    </row>
    <row r="43" spans="2:68" ht="11.25">
      <c r="B43" s="8"/>
      <c r="C43" s="9"/>
      <c r="D43" s="5"/>
      <c r="E43" s="8"/>
      <c r="F43" s="9"/>
      <c r="G43" s="5"/>
      <c r="H43" s="5"/>
      <c r="I43" s="6"/>
      <c r="J43" s="5"/>
      <c r="K43" s="5"/>
      <c r="L43" s="5"/>
      <c r="M43" s="5"/>
      <c r="N43" s="5"/>
      <c r="O43" s="5"/>
      <c r="P43" s="7"/>
      <c r="BA43" s="15"/>
      <c r="BB43" s="15"/>
      <c r="BC43" s="56"/>
      <c r="BD43" s="19" t="s">
        <v>20</v>
      </c>
      <c r="BE43" s="17" t="s">
        <v>52</v>
      </c>
      <c r="BF43" s="17" t="s">
        <v>60</v>
      </c>
      <c r="BG43" s="17" t="s">
        <v>61</v>
      </c>
      <c r="BH43" s="15" t="s">
        <v>12</v>
      </c>
      <c r="BJ43" s="15"/>
      <c r="BP43" s="19" t="s">
        <v>36</v>
      </c>
    </row>
    <row r="44" spans="2:68" ht="11.25">
      <c r="B44" s="8"/>
      <c r="C44" s="9"/>
      <c r="D44" s="5"/>
      <c r="E44" s="8"/>
      <c r="F44" s="9"/>
      <c r="G44" s="5"/>
      <c r="H44" s="5"/>
      <c r="I44" s="6"/>
      <c r="J44" s="5"/>
      <c r="K44" s="5"/>
      <c r="L44" s="5"/>
      <c r="M44" s="5"/>
      <c r="N44" s="5"/>
      <c r="O44" s="5"/>
      <c r="P44" s="7"/>
      <c r="BA44" s="15"/>
      <c r="BB44" s="15"/>
      <c r="BC44" s="56"/>
      <c r="BD44" s="19" t="s">
        <v>24</v>
      </c>
      <c r="BE44" s="17" t="s">
        <v>53</v>
      </c>
      <c r="BF44" s="17" t="s">
        <v>62</v>
      </c>
      <c r="BG44" s="17" t="s">
        <v>63</v>
      </c>
      <c r="BH44" s="15" t="s">
        <v>82</v>
      </c>
      <c r="BJ44" s="15"/>
      <c r="BP44" s="19" t="s">
        <v>39</v>
      </c>
    </row>
    <row r="45" spans="2:68" ht="11.25">
      <c r="B45" s="8"/>
      <c r="C45" s="9"/>
      <c r="D45" s="5"/>
      <c r="E45" s="8"/>
      <c r="F45" s="9"/>
      <c r="G45" s="5"/>
      <c r="H45" s="5"/>
      <c r="I45" s="6"/>
      <c r="J45" s="5"/>
      <c r="K45" s="5"/>
      <c r="L45" s="5"/>
      <c r="M45" s="5"/>
      <c r="N45" s="5"/>
      <c r="O45" s="5"/>
      <c r="P45" s="7"/>
      <c r="BA45" s="15"/>
      <c r="BB45" s="15"/>
      <c r="BC45" s="56"/>
      <c r="BD45" s="19" t="s">
        <v>21</v>
      </c>
      <c r="BE45" s="17" t="s">
        <v>53</v>
      </c>
      <c r="BF45" s="17" t="s">
        <v>62</v>
      </c>
      <c r="BG45" s="17" t="s">
        <v>63</v>
      </c>
      <c r="BH45" s="15" t="s">
        <v>82</v>
      </c>
      <c r="BJ45" s="15"/>
      <c r="BP45" s="19" t="s">
        <v>21</v>
      </c>
    </row>
    <row r="46" spans="2:68" ht="11.25">
      <c r="B46" s="8"/>
      <c r="C46" s="9"/>
      <c r="D46" s="5"/>
      <c r="E46" s="8"/>
      <c r="F46" s="9"/>
      <c r="G46" s="5"/>
      <c r="H46" s="5"/>
      <c r="I46" s="6"/>
      <c r="J46" s="5"/>
      <c r="K46" s="5"/>
      <c r="L46" s="5"/>
      <c r="M46" s="5"/>
      <c r="N46" s="5"/>
      <c r="O46" s="5"/>
      <c r="P46" s="7"/>
      <c r="BA46" s="15"/>
      <c r="BB46" s="15"/>
      <c r="BC46" s="56"/>
      <c r="BD46" s="19" t="s">
        <v>25</v>
      </c>
      <c r="BE46" s="17" t="s">
        <v>53</v>
      </c>
      <c r="BF46" s="17" t="s">
        <v>62</v>
      </c>
      <c r="BG46" s="17" t="s">
        <v>63</v>
      </c>
      <c r="BH46" s="15" t="s">
        <v>82</v>
      </c>
      <c r="BJ46" s="15"/>
      <c r="BP46" s="19" t="s">
        <v>25</v>
      </c>
    </row>
    <row r="47" spans="2:68" ht="11.25">
      <c r="B47" s="8"/>
      <c r="C47" s="9"/>
      <c r="D47" s="5"/>
      <c r="E47" s="8"/>
      <c r="F47" s="9"/>
      <c r="G47" s="5"/>
      <c r="H47" s="5"/>
      <c r="I47" s="6"/>
      <c r="J47" s="5"/>
      <c r="K47" s="5"/>
      <c r="L47" s="5"/>
      <c r="M47" s="5"/>
      <c r="N47" s="5"/>
      <c r="O47" s="5"/>
      <c r="P47" s="7"/>
      <c r="BA47" s="15"/>
      <c r="BB47" s="15"/>
      <c r="BC47" s="56"/>
      <c r="BD47" s="19" t="s">
        <v>23</v>
      </c>
      <c r="BE47" s="17" t="s">
        <v>53</v>
      </c>
      <c r="BF47" s="17" t="s">
        <v>62</v>
      </c>
      <c r="BG47" s="17" t="s">
        <v>63</v>
      </c>
      <c r="BH47" s="15" t="s">
        <v>82</v>
      </c>
      <c r="BJ47" s="15"/>
      <c r="BP47" s="19" t="s">
        <v>17</v>
      </c>
    </row>
    <row r="48" spans="2:68" ht="11.25">
      <c r="B48" s="8"/>
      <c r="C48" s="9"/>
      <c r="D48" s="5"/>
      <c r="E48" s="8"/>
      <c r="F48" s="9"/>
      <c r="G48" s="5"/>
      <c r="H48" s="5"/>
      <c r="I48" s="6"/>
      <c r="J48" s="5"/>
      <c r="K48" s="5"/>
      <c r="L48" s="5"/>
      <c r="M48" s="5"/>
      <c r="N48" s="5"/>
      <c r="O48" s="5"/>
      <c r="P48" s="7"/>
      <c r="BA48" s="15"/>
      <c r="BB48" s="15"/>
      <c r="BC48" s="56"/>
      <c r="BD48" s="19" t="s">
        <v>22</v>
      </c>
      <c r="BE48" s="17" t="s">
        <v>53</v>
      </c>
      <c r="BF48" s="17" t="s">
        <v>62</v>
      </c>
      <c r="BG48" s="17" t="s">
        <v>63</v>
      </c>
      <c r="BH48" s="15" t="s">
        <v>82</v>
      </c>
      <c r="BJ48" s="15"/>
      <c r="BP48" s="19" t="s">
        <v>3</v>
      </c>
    </row>
    <row r="49" spans="2:68" ht="11.25">
      <c r="B49" s="8"/>
      <c r="C49" s="9"/>
      <c r="D49" s="5"/>
      <c r="E49" s="8"/>
      <c r="F49" s="9"/>
      <c r="G49" s="5"/>
      <c r="H49" s="5"/>
      <c r="I49" s="6"/>
      <c r="J49" s="5"/>
      <c r="K49" s="5"/>
      <c r="L49" s="5"/>
      <c r="M49" s="5"/>
      <c r="N49" s="5"/>
      <c r="O49" s="5"/>
      <c r="P49" s="7"/>
      <c r="BA49" s="15"/>
      <c r="BB49" s="15"/>
      <c r="BC49" s="56"/>
      <c r="BD49" s="19" t="s">
        <v>35</v>
      </c>
      <c r="BE49" s="17" t="s">
        <v>54</v>
      </c>
      <c r="BF49" s="17" t="s">
        <v>64</v>
      </c>
      <c r="BG49" s="17" t="s">
        <v>65</v>
      </c>
      <c r="BH49" s="15" t="s">
        <v>83</v>
      </c>
      <c r="BJ49" s="15"/>
      <c r="BP49" s="19" t="s">
        <v>16</v>
      </c>
    </row>
    <row r="50" spans="2:68" ht="11.25">
      <c r="B50" s="8"/>
      <c r="C50" s="9"/>
      <c r="D50" s="5"/>
      <c r="E50" s="8"/>
      <c r="F50" s="9"/>
      <c r="G50" s="5"/>
      <c r="H50" s="5"/>
      <c r="I50" s="6"/>
      <c r="J50" s="5"/>
      <c r="K50" s="5"/>
      <c r="L50" s="5"/>
      <c r="M50" s="5"/>
      <c r="N50" s="5"/>
      <c r="O50" s="5"/>
      <c r="P50" s="7"/>
      <c r="BA50" s="15"/>
      <c r="BB50" s="15"/>
      <c r="BC50" s="56"/>
      <c r="BD50" s="19" t="s">
        <v>10</v>
      </c>
      <c r="BE50" s="17" t="s">
        <v>54</v>
      </c>
      <c r="BF50" s="17" t="s">
        <v>64</v>
      </c>
      <c r="BG50" s="17" t="s">
        <v>65</v>
      </c>
      <c r="BH50" s="15" t="s">
        <v>83</v>
      </c>
      <c r="BJ50" s="15"/>
      <c r="BP50" s="19" t="s">
        <v>23</v>
      </c>
    </row>
    <row r="51" spans="2:68" ht="11.25">
      <c r="B51" s="8"/>
      <c r="C51" s="9"/>
      <c r="D51" s="5"/>
      <c r="E51" s="8"/>
      <c r="F51" s="9"/>
      <c r="G51" s="5"/>
      <c r="H51" s="5"/>
      <c r="I51" s="6"/>
      <c r="J51" s="5"/>
      <c r="K51" s="5"/>
      <c r="L51" s="5"/>
      <c r="M51" s="5"/>
      <c r="N51" s="5"/>
      <c r="O51" s="5"/>
      <c r="P51" s="7"/>
      <c r="BA51" s="15"/>
      <c r="BB51" s="15"/>
      <c r="BC51" s="56"/>
      <c r="BD51" s="19" t="s">
        <v>38</v>
      </c>
      <c r="BE51" s="17" t="s">
        <v>54</v>
      </c>
      <c r="BF51" s="17" t="s">
        <v>64</v>
      </c>
      <c r="BG51" s="17" t="s">
        <v>65</v>
      </c>
      <c r="BH51" s="15" t="s">
        <v>83</v>
      </c>
      <c r="BJ51" s="15"/>
      <c r="BP51" s="19" t="s">
        <v>33</v>
      </c>
    </row>
    <row r="52" spans="2:68" ht="11.25">
      <c r="B52" s="8"/>
      <c r="C52" s="9"/>
      <c r="D52" s="5"/>
      <c r="E52" s="8"/>
      <c r="F52" s="9"/>
      <c r="G52" s="5"/>
      <c r="H52" s="5"/>
      <c r="I52" s="6"/>
      <c r="J52" s="5"/>
      <c r="K52" s="5"/>
      <c r="L52" s="5"/>
      <c r="M52" s="5"/>
      <c r="N52" s="5"/>
      <c r="O52" s="5"/>
      <c r="P52" s="7"/>
      <c r="BA52" s="15"/>
      <c r="BB52" s="15"/>
      <c r="BC52" s="56"/>
      <c r="BD52" s="19" t="s">
        <v>36</v>
      </c>
      <c r="BE52" s="17" t="s">
        <v>54</v>
      </c>
      <c r="BF52" s="17" t="s">
        <v>64</v>
      </c>
      <c r="BG52" s="17" t="s">
        <v>65</v>
      </c>
      <c r="BH52" s="15" t="s">
        <v>83</v>
      </c>
      <c r="BJ52" s="15"/>
      <c r="BP52" s="19" t="s">
        <v>29</v>
      </c>
    </row>
    <row r="53" spans="2:68" ht="11.25">
      <c r="B53" s="8"/>
      <c r="C53" s="9"/>
      <c r="D53" s="5"/>
      <c r="E53" s="8"/>
      <c r="F53" s="9"/>
      <c r="G53" s="5"/>
      <c r="H53" s="5"/>
      <c r="I53" s="6"/>
      <c r="J53" s="5"/>
      <c r="K53" s="5"/>
      <c r="L53" s="5"/>
      <c r="M53" s="5"/>
      <c r="N53" s="5"/>
      <c r="O53" s="5"/>
      <c r="P53" s="7"/>
      <c r="BA53" s="15"/>
      <c r="BB53" s="15"/>
      <c r="BC53" s="56"/>
      <c r="BD53" s="19" t="s">
        <v>39</v>
      </c>
      <c r="BE53" s="17" t="s">
        <v>54</v>
      </c>
      <c r="BF53" s="17" t="s">
        <v>64</v>
      </c>
      <c r="BG53" s="17" t="s">
        <v>65</v>
      </c>
      <c r="BH53" s="15" t="s">
        <v>83</v>
      </c>
      <c r="BJ53" s="15"/>
      <c r="BP53" s="19" t="s">
        <v>31</v>
      </c>
    </row>
    <row r="54" spans="2:68" ht="11.25">
      <c r="B54" s="8"/>
      <c r="C54" s="9"/>
      <c r="D54" s="5"/>
      <c r="E54" s="8"/>
      <c r="F54" s="9"/>
      <c r="G54" s="5"/>
      <c r="H54" s="5"/>
      <c r="I54" s="6"/>
      <c r="J54" s="5"/>
      <c r="K54" s="5"/>
      <c r="L54" s="5"/>
      <c r="M54" s="5"/>
      <c r="N54" s="5"/>
      <c r="O54" s="5"/>
      <c r="P54" s="7"/>
      <c r="BA54" s="15"/>
      <c r="BB54" s="15"/>
      <c r="BC54" s="56"/>
      <c r="BD54" s="19" t="s">
        <v>2</v>
      </c>
      <c r="BE54" s="17" t="s">
        <v>54</v>
      </c>
      <c r="BF54" s="17" t="s">
        <v>64</v>
      </c>
      <c r="BG54" s="17" t="s">
        <v>65</v>
      </c>
      <c r="BH54" s="15" t="s">
        <v>83</v>
      </c>
      <c r="BJ54" s="15"/>
      <c r="BP54" s="19" t="s">
        <v>7</v>
      </c>
    </row>
    <row r="55" spans="2:68" ht="11.25">
      <c r="B55" s="8"/>
      <c r="C55" s="9"/>
      <c r="D55" s="5"/>
      <c r="E55" s="8"/>
      <c r="F55" s="9"/>
      <c r="G55" s="5"/>
      <c r="H55" s="5"/>
      <c r="I55" s="6"/>
      <c r="J55" s="5"/>
      <c r="K55" s="5"/>
      <c r="L55" s="5"/>
      <c r="M55" s="5"/>
      <c r="N55" s="5"/>
      <c r="O55" s="5"/>
      <c r="P55" s="7"/>
      <c r="BA55" s="15"/>
      <c r="BB55" s="15"/>
      <c r="BC55" s="56"/>
      <c r="BD55" s="19" t="s">
        <v>37</v>
      </c>
      <c r="BE55" s="17" t="s">
        <v>54</v>
      </c>
      <c r="BF55" s="17" t="s">
        <v>64</v>
      </c>
      <c r="BG55" s="17" t="s">
        <v>65</v>
      </c>
      <c r="BH55" s="15" t="s">
        <v>83</v>
      </c>
      <c r="BJ55" s="15"/>
      <c r="BP55" s="19" t="s">
        <v>11</v>
      </c>
    </row>
    <row r="56" spans="2:68" ht="11.25">
      <c r="B56" s="8"/>
      <c r="C56" s="9"/>
      <c r="D56" s="5"/>
      <c r="E56" s="8"/>
      <c r="F56" s="9"/>
      <c r="G56" s="5"/>
      <c r="H56" s="5"/>
      <c r="I56" s="6"/>
      <c r="J56" s="5"/>
      <c r="K56" s="5"/>
      <c r="L56" s="5"/>
      <c r="M56" s="5"/>
      <c r="N56" s="5"/>
      <c r="O56" s="5"/>
      <c r="P56" s="7"/>
      <c r="BA56" s="15"/>
      <c r="BB56" s="15"/>
      <c r="BC56" s="56"/>
      <c r="BD56" s="19" t="s">
        <v>44</v>
      </c>
      <c r="BE56" s="17" t="s">
        <v>55</v>
      </c>
      <c r="BF56" s="17" t="s">
        <v>66</v>
      </c>
      <c r="BG56" s="17" t="s">
        <v>67</v>
      </c>
      <c r="BH56" s="15" t="s">
        <v>84</v>
      </c>
      <c r="BJ56" s="15"/>
      <c r="BP56" s="19" t="s">
        <v>42</v>
      </c>
    </row>
    <row r="57" spans="2:68" ht="11.25">
      <c r="B57" s="8"/>
      <c r="C57" s="9"/>
      <c r="D57" s="5"/>
      <c r="E57" s="8"/>
      <c r="F57" s="9"/>
      <c r="G57" s="5"/>
      <c r="H57" s="5"/>
      <c r="I57" s="6"/>
      <c r="J57" s="5"/>
      <c r="K57" s="5"/>
      <c r="L57" s="5"/>
      <c r="M57" s="5"/>
      <c r="N57" s="5"/>
      <c r="O57" s="5"/>
      <c r="P57" s="7"/>
      <c r="BA57" s="15"/>
      <c r="BB57" s="15"/>
      <c r="BC57" s="56"/>
      <c r="BD57" s="19" t="s">
        <v>43</v>
      </c>
      <c r="BE57" s="17" t="s">
        <v>55</v>
      </c>
      <c r="BF57" s="17" t="s">
        <v>66</v>
      </c>
      <c r="BG57" s="17" t="s">
        <v>67</v>
      </c>
      <c r="BH57" s="15" t="s">
        <v>84</v>
      </c>
      <c r="BJ57" s="15"/>
      <c r="BP57" s="19" t="s">
        <v>32</v>
      </c>
    </row>
    <row r="58" spans="2:68" ht="11.25">
      <c r="B58" s="8"/>
      <c r="C58" s="9"/>
      <c r="D58" s="5"/>
      <c r="E58" s="8"/>
      <c r="F58" s="9"/>
      <c r="G58" s="5"/>
      <c r="H58" s="5"/>
      <c r="I58" s="6"/>
      <c r="J58" s="5"/>
      <c r="K58" s="5"/>
      <c r="L58" s="5"/>
      <c r="M58" s="5"/>
      <c r="N58" s="5"/>
      <c r="O58" s="5"/>
      <c r="P58" s="7"/>
      <c r="BA58" s="15"/>
      <c r="BB58" s="15"/>
      <c r="BC58" s="56"/>
      <c r="BD58" s="19" t="s">
        <v>11</v>
      </c>
      <c r="BE58" s="17" t="s">
        <v>55</v>
      </c>
      <c r="BF58" s="17" t="s">
        <v>66</v>
      </c>
      <c r="BG58" s="17" t="s">
        <v>67</v>
      </c>
      <c r="BH58" s="15" t="s">
        <v>84</v>
      </c>
      <c r="BJ58" s="15"/>
      <c r="BP58" s="19" t="s">
        <v>1</v>
      </c>
    </row>
    <row r="59" spans="2:68" ht="11.25">
      <c r="B59" s="8"/>
      <c r="C59" s="9"/>
      <c r="D59" s="5"/>
      <c r="E59" s="8"/>
      <c r="F59" s="9"/>
      <c r="G59" s="5"/>
      <c r="H59" s="5"/>
      <c r="I59" s="6"/>
      <c r="J59" s="5"/>
      <c r="K59" s="5"/>
      <c r="L59" s="5"/>
      <c r="M59" s="5"/>
      <c r="N59" s="5"/>
      <c r="O59" s="5"/>
      <c r="P59" s="7"/>
      <c r="BA59" s="15"/>
      <c r="BB59" s="15"/>
      <c r="BC59" s="56"/>
      <c r="BD59" s="19" t="s">
        <v>42</v>
      </c>
      <c r="BE59" s="17" t="s">
        <v>55</v>
      </c>
      <c r="BF59" s="17" t="s">
        <v>66</v>
      </c>
      <c r="BG59" s="17" t="s">
        <v>67</v>
      </c>
      <c r="BH59" s="15" t="s">
        <v>84</v>
      </c>
      <c r="BJ59" s="15"/>
      <c r="BP59" s="19" t="s">
        <v>4</v>
      </c>
    </row>
    <row r="60" spans="2:68" ht="11.25">
      <c r="B60" s="8"/>
      <c r="C60" s="9"/>
      <c r="D60" s="5"/>
      <c r="E60" s="8"/>
      <c r="F60" s="9"/>
      <c r="G60" s="5"/>
      <c r="H60" s="5"/>
      <c r="I60" s="6"/>
      <c r="J60" s="5"/>
      <c r="K60" s="5"/>
      <c r="L60" s="5"/>
      <c r="M60" s="5"/>
      <c r="N60" s="5"/>
      <c r="O60" s="5"/>
      <c r="P60" s="7"/>
      <c r="BA60" s="15"/>
      <c r="BB60" s="15"/>
      <c r="BC60" s="56"/>
      <c r="BD60" s="19" t="s">
        <v>41</v>
      </c>
      <c r="BE60" s="17" t="s">
        <v>55</v>
      </c>
      <c r="BF60" s="17" t="s">
        <v>66</v>
      </c>
      <c r="BG60" s="17" t="s">
        <v>67</v>
      </c>
      <c r="BH60" s="15" t="s">
        <v>84</v>
      </c>
      <c r="BJ60" s="15"/>
      <c r="BP60" s="19" t="s">
        <v>22</v>
      </c>
    </row>
    <row r="61" spans="2:68" ht="11.25">
      <c r="B61" s="8"/>
      <c r="C61" s="9"/>
      <c r="D61" s="5"/>
      <c r="E61" s="8"/>
      <c r="F61" s="9"/>
      <c r="G61" s="5"/>
      <c r="H61" s="5"/>
      <c r="I61" s="6"/>
      <c r="J61" s="5"/>
      <c r="K61" s="5"/>
      <c r="L61" s="5"/>
      <c r="M61" s="5"/>
      <c r="N61" s="5"/>
      <c r="O61" s="5"/>
      <c r="P61" s="7"/>
      <c r="BA61" s="15"/>
      <c r="BB61" s="15"/>
      <c r="BC61" s="56"/>
      <c r="BD61" s="19" t="s">
        <v>40</v>
      </c>
      <c r="BE61" s="17" t="s">
        <v>55</v>
      </c>
      <c r="BF61" s="17" t="s">
        <v>66</v>
      </c>
      <c r="BG61" s="17" t="s">
        <v>67</v>
      </c>
      <c r="BH61" s="15" t="s">
        <v>84</v>
      </c>
      <c r="BJ61" s="15"/>
      <c r="BP61" s="19" t="s">
        <v>2</v>
      </c>
    </row>
    <row r="62" spans="2:68" ht="11.25">
      <c r="B62" s="8"/>
      <c r="C62" s="9"/>
      <c r="D62" s="5"/>
      <c r="E62" s="8"/>
      <c r="F62" s="9"/>
      <c r="G62" s="5"/>
      <c r="H62" s="5"/>
      <c r="I62" s="6"/>
      <c r="J62" s="5"/>
      <c r="K62" s="5"/>
      <c r="L62" s="5"/>
      <c r="M62" s="5"/>
      <c r="N62" s="5"/>
      <c r="O62" s="5"/>
      <c r="P62" s="7"/>
      <c r="BA62" s="15"/>
      <c r="BB62" s="15"/>
      <c r="BC62" s="15"/>
      <c r="BD62" s="19" t="s">
        <v>16</v>
      </c>
      <c r="BE62" s="17" t="s">
        <v>68</v>
      </c>
      <c r="BF62" s="15" t="s">
        <v>87</v>
      </c>
      <c r="BG62" s="15" t="s">
        <v>88</v>
      </c>
      <c r="BH62" s="15" t="s">
        <v>85</v>
      </c>
      <c r="BJ62" s="15"/>
      <c r="BP62" s="19" t="s">
        <v>41</v>
      </c>
    </row>
    <row r="63" spans="2:68" ht="11.25">
      <c r="B63" s="8"/>
      <c r="C63" s="9"/>
      <c r="D63" s="5"/>
      <c r="E63" s="8"/>
      <c r="F63" s="9"/>
      <c r="G63" s="5"/>
      <c r="H63" s="5"/>
      <c r="I63" s="6"/>
      <c r="J63" s="5"/>
      <c r="K63" s="5"/>
      <c r="L63" s="5"/>
      <c r="M63" s="5"/>
      <c r="N63" s="5"/>
      <c r="O63" s="5"/>
      <c r="P63" s="7"/>
      <c r="BA63" s="15"/>
      <c r="BB63" s="15"/>
      <c r="BC63" s="15"/>
      <c r="BD63" s="19" t="s">
        <v>26</v>
      </c>
      <c r="BE63" s="17" t="s">
        <v>69</v>
      </c>
      <c r="BF63" s="15" t="s">
        <v>89</v>
      </c>
      <c r="BG63" s="15" t="s">
        <v>90</v>
      </c>
      <c r="BH63" s="15" t="s">
        <v>85</v>
      </c>
      <c r="BJ63" s="15"/>
      <c r="BP63" s="19" t="s">
        <v>37</v>
      </c>
    </row>
    <row r="64" spans="2:68" ht="11.25">
      <c r="B64" s="8"/>
      <c r="C64" s="9"/>
      <c r="D64" s="5"/>
      <c r="E64" s="8"/>
      <c r="F64" s="9"/>
      <c r="G64" s="5"/>
      <c r="H64" s="5"/>
      <c r="I64" s="6"/>
      <c r="J64" s="5"/>
      <c r="K64" s="5"/>
      <c r="L64" s="5"/>
      <c r="M64" s="5"/>
      <c r="N64" s="5"/>
      <c r="O64" s="5"/>
      <c r="P64" s="7"/>
      <c r="BA64" s="15"/>
      <c r="BB64" s="15"/>
      <c r="BC64" s="15"/>
      <c r="BD64" s="19" t="s">
        <v>0</v>
      </c>
      <c r="BE64" s="17" t="s">
        <v>70</v>
      </c>
      <c r="BF64" s="15" t="s">
        <v>91</v>
      </c>
      <c r="BG64" s="15" t="s">
        <v>92</v>
      </c>
      <c r="BH64" s="15" t="s">
        <v>85</v>
      </c>
      <c r="BJ64" s="15"/>
      <c r="BP64" s="19" t="s">
        <v>30</v>
      </c>
    </row>
    <row r="65" spans="2:68" ht="11.25">
      <c r="B65" s="8"/>
      <c r="C65" s="9"/>
      <c r="D65" s="5"/>
      <c r="E65" s="8"/>
      <c r="F65" s="9"/>
      <c r="G65" s="5"/>
      <c r="H65" s="5"/>
      <c r="I65" s="6"/>
      <c r="J65" s="5"/>
      <c r="K65" s="5"/>
      <c r="L65" s="5"/>
      <c r="M65" s="5"/>
      <c r="N65" s="5"/>
      <c r="O65" s="5"/>
      <c r="P65" s="7"/>
      <c r="BA65" s="15"/>
      <c r="BB65" s="15"/>
      <c r="BC65" s="15"/>
      <c r="BD65" s="15"/>
      <c r="BE65" s="15"/>
      <c r="BF65" s="15"/>
      <c r="BG65" s="15"/>
      <c r="BH65" s="15"/>
      <c r="BJ65" s="15"/>
      <c r="BP65" s="19" t="s">
        <v>20</v>
      </c>
    </row>
    <row r="66" spans="2:68" ht="11.25">
      <c r="B66" s="8"/>
      <c r="C66" s="9"/>
      <c r="D66" s="5"/>
      <c r="E66" s="8"/>
      <c r="F66" s="9"/>
      <c r="G66" s="5"/>
      <c r="H66" s="5"/>
      <c r="I66" s="6"/>
      <c r="J66" s="5"/>
      <c r="K66" s="5"/>
      <c r="L66" s="5"/>
      <c r="M66" s="5"/>
      <c r="N66" s="5"/>
      <c r="O66" s="5"/>
      <c r="P66" s="7"/>
      <c r="BA66" s="15"/>
      <c r="BB66" s="15"/>
      <c r="BC66" s="15"/>
      <c r="BD66" s="15"/>
      <c r="BE66" s="15"/>
      <c r="BF66" s="15"/>
      <c r="BG66" s="15"/>
      <c r="BH66" s="15"/>
      <c r="BJ66" s="15"/>
      <c r="BP66" s="19" t="s">
        <v>40</v>
      </c>
    </row>
    <row r="67" spans="2:68" ht="11.25">
      <c r="B67" s="8"/>
      <c r="C67" s="9"/>
      <c r="D67" s="5"/>
      <c r="E67" s="8"/>
      <c r="F67" s="9"/>
      <c r="G67" s="5"/>
      <c r="H67" s="5"/>
      <c r="I67" s="6"/>
      <c r="J67" s="5"/>
      <c r="K67" s="5"/>
      <c r="L67" s="5"/>
      <c r="M67" s="5"/>
      <c r="N67" s="5"/>
      <c r="O67" s="5"/>
      <c r="P67" s="7"/>
      <c r="BA67" s="15"/>
      <c r="BB67" s="15"/>
      <c r="BC67" s="15"/>
      <c r="BD67" s="15"/>
      <c r="BE67" s="15"/>
      <c r="BF67" s="15"/>
      <c r="BG67" s="15"/>
      <c r="BH67" s="15"/>
      <c r="BJ67" s="15"/>
      <c r="BP67" s="15"/>
    </row>
    <row r="68" spans="2:68" ht="11.25">
      <c r="B68" s="8"/>
      <c r="C68" s="9"/>
      <c r="D68" s="5"/>
      <c r="E68" s="8"/>
      <c r="F68" s="9"/>
      <c r="G68" s="5"/>
      <c r="H68" s="5"/>
      <c r="I68" s="6"/>
      <c r="J68" s="5"/>
      <c r="K68" s="5"/>
      <c r="L68" s="5"/>
      <c r="M68" s="5"/>
      <c r="N68" s="5"/>
      <c r="O68" s="5"/>
      <c r="P68" s="7"/>
      <c r="BA68" s="15"/>
      <c r="BB68" s="15"/>
      <c r="BC68" s="15"/>
      <c r="BD68" s="15"/>
      <c r="BE68" s="15"/>
      <c r="BF68" s="15"/>
      <c r="BG68" s="15"/>
      <c r="BH68" s="15"/>
      <c r="BJ68" s="15"/>
      <c r="BP68" s="15"/>
    </row>
    <row r="69" spans="2:68" ht="11.25">
      <c r="B69" s="8"/>
      <c r="C69" s="9"/>
      <c r="D69" s="5"/>
      <c r="E69" s="8"/>
      <c r="F69" s="9"/>
      <c r="G69" s="5"/>
      <c r="H69" s="5"/>
      <c r="I69" s="6"/>
      <c r="J69" s="5"/>
      <c r="K69" s="5"/>
      <c r="L69" s="5"/>
      <c r="M69" s="5"/>
      <c r="N69" s="5"/>
      <c r="O69" s="5"/>
      <c r="P69" s="7"/>
      <c r="BA69" s="15"/>
      <c r="BB69" s="15"/>
      <c r="BC69" s="15"/>
      <c r="BD69" s="15"/>
      <c r="BE69" s="15"/>
      <c r="BF69" s="15"/>
      <c r="BG69" s="15"/>
      <c r="BH69" s="15"/>
      <c r="BJ69" s="15"/>
      <c r="BP69" s="15"/>
    </row>
    <row r="70" spans="2:68" ht="11.25">
      <c r="B70" s="8"/>
      <c r="C70" s="9"/>
      <c r="D70" s="5"/>
      <c r="E70" s="8"/>
      <c r="F70" s="9"/>
      <c r="G70" s="5"/>
      <c r="H70" s="5"/>
      <c r="I70" s="6"/>
      <c r="J70" s="5"/>
      <c r="K70" s="5"/>
      <c r="L70" s="5"/>
      <c r="M70" s="5"/>
      <c r="N70" s="5"/>
      <c r="O70" s="5"/>
      <c r="P70" s="7"/>
      <c r="BA70" s="15"/>
      <c r="BB70" s="15"/>
      <c r="BC70" s="15"/>
      <c r="BD70" s="15"/>
      <c r="BE70" s="15"/>
      <c r="BF70" s="15"/>
      <c r="BG70" s="15"/>
      <c r="BH70" s="15"/>
      <c r="BJ70" s="15"/>
      <c r="BP70" s="15"/>
    </row>
    <row r="71" spans="2:68" ht="11.25">
      <c r="B71" s="8"/>
      <c r="C71" s="9"/>
      <c r="D71" s="5"/>
      <c r="E71" s="8"/>
      <c r="F71" s="9"/>
      <c r="G71" s="5"/>
      <c r="H71" s="5"/>
      <c r="I71" s="6"/>
      <c r="J71" s="5"/>
      <c r="K71" s="5"/>
      <c r="L71" s="5"/>
      <c r="M71" s="5"/>
      <c r="N71" s="5"/>
      <c r="O71" s="5"/>
      <c r="P71" s="7"/>
      <c r="BA71" s="15"/>
      <c r="BB71" s="15"/>
      <c r="BC71" s="15"/>
      <c r="BD71" s="15"/>
      <c r="BE71" s="15"/>
      <c r="BF71" s="15"/>
      <c r="BG71" s="15"/>
      <c r="BH71" s="15"/>
      <c r="BJ71" s="15"/>
      <c r="BP71" s="15"/>
    </row>
    <row r="72" spans="2:68" ht="11.25">
      <c r="B72" s="8"/>
      <c r="C72" s="9"/>
      <c r="D72" s="5"/>
      <c r="E72" s="8"/>
      <c r="F72" s="9"/>
      <c r="G72" s="5"/>
      <c r="H72" s="5"/>
      <c r="I72" s="6"/>
      <c r="J72" s="5"/>
      <c r="K72" s="5"/>
      <c r="L72" s="5"/>
      <c r="M72" s="5"/>
      <c r="N72" s="5"/>
      <c r="O72" s="5"/>
      <c r="P72" s="7"/>
      <c r="BA72" s="15"/>
      <c r="BB72" s="15"/>
      <c r="BC72" s="15"/>
      <c r="BD72" s="15"/>
      <c r="BE72" s="15"/>
      <c r="BF72" s="15"/>
      <c r="BG72" s="15"/>
      <c r="BH72" s="15"/>
      <c r="BJ72" s="15"/>
      <c r="BP72" s="15"/>
    </row>
    <row r="73" spans="2:62" ht="11.25">
      <c r="B73" s="8"/>
      <c r="C73" s="9"/>
      <c r="D73" s="5"/>
      <c r="E73" s="8"/>
      <c r="F73" s="9"/>
      <c r="G73" s="5"/>
      <c r="H73" s="5"/>
      <c r="I73" s="6"/>
      <c r="J73" s="5"/>
      <c r="K73" s="5"/>
      <c r="L73" s="5"/>
      <c r="M73" s="5"/>
      <c r="N73" s="5"/>
      <c r="O73" s="5"/>
      <c r="P73" s="7"/>
      <c r="BA73" s="15"/>
      <c r="BB73" s="15"/>
      <c r="BC73" s="15"/>
      <c r="BD73" s="15"/>
      <c r="BE73" s="15"/>
      <c r="BF73" s="15"/>
      <c r="BG73" s="15"/>
      <c r="BH73" s="15"/>
      <c r="BI73" s="15"/>
      <c r="BJ73" s="15"/>
    </row>
    <row r="74" spans="2:62" ht="11.25">
      <c r="B74" s="8"/>
      <c r="C74" s="9"/>
      <c r="D74" s="5"/>
      <c r="E74" s="8"/>
      <c r="F74" s="9"/>
      <c r="G74" s="5"/>
      <c r="H74" s="5"/>
      <c r="I74" s="6"/>
      <c r="J74" s="5"/>
      <c r="K74" s="5"/>
      <c r="L74" s="5"/>
      <c r="M74" s="5"/>
      <c r="N74" s="5"/>
      <c r="O74" s="5"/>
      <c r="P74" s="7"/>
      <c r="BA74" s="15"/>
      <c r="BB74" s="15"/>
      <c r="BC74" s="15"/>
      <c r="BD74" s="19" t="s">
        <v>75</v>
      </c>
      <c r="BE74" s="15" t="s">
        <v>76</v>
      </c>
      <c r="BF74" s="15"/>
      <c r="BG74" s="15"/>
      <c r="BH74" s="15"/>
      <c r="BI74" s="15"/>
      <c r="BJ74" s="15"/>
    </row>
    <row r="75" spans="2:62" ht="11.25">
      <c r="B75" s="8"/>
      <c r="C75" s="9"/>
      <c r="D75" s="5"/>
      <c r="E75" s="8"/>
      <c r="F75" s="9"/>
      <c r="G75" s="5"/>
      <c r="H75" s="5"/>
      <c r="I75" s="6"/>
      <c r="J75" s="5"/>
      <c r="K75" s="5"/>
      <c r="L75" s="5"/>
      <c r="M75" s="5"/>
      <c r="N75" s="5"/>
      <c r="O75" s="5"/>
      <c r="P75" s="7"/>
      <c r="BA75" s="15"/>
      <c r="BB75" s="15"/>
      <c r="BC75" s="15"/>
      <c r="BD75" s="48">
        <v>1</v>
      </c>
      <c r="BE75" s="49">
        <v>0.75</v>
      </c>
      <c r="BF75" s="15"/>
      <c r="BG75" s="15">
        <f>VLOOKUP(E5,BD75:BE84,2,FALSE)</f>
        <v>1.5</v>
      </c>
      <c r="BH75" s="15"/>
      <c r="BI75" s="15"/>
      <c r="BJ75" s="15"/>
    </row>
    <row r="76" spans="2:62" ht="11.25">
      <c r="B76" s="8"/>
      <c r="C76" s="9"/>
      <c r="D76" s="5"/>
      <c r="E76" s="8"/>
      <c r="F76" s="9"/>
      <c r="G76" s="5"/>
      <c r="H76" s="5"/>
      <c r="I76" s="6"/>
      <c r="J76" s="5"/>
      <c r="K76" s="5"/>
      <c r="L76" s="5"/>
      <c r="M76" s="5"/>
      <c r="N76" s="5"/>
      <c r="O76" s="5"/>
      <c r="P76" s="7"/>
      <c r="BA76" s="15"/>
      <c r="BB76" s="15"/>
      <c r="BC76" s="15"/>
      <c r="BD76" s="48">
        <v>2</v>
      </c>
      <c r="BE76" s="49">
        <v>1</v>
      </c>
      <c r="BF76" s="15"/>
      <c r="BG76" s="15"/>
      <c r="BH76" s="15"/>
      <c r="BI76" s="15"/>
      <c r="BJ76" s="15"/>
    </row>
    <row r="77" spans="2:62" ht="11.25">
      <c r="B77" s="8"/>
      <c r="C77" s="9"/>
      <c r="D77" s="5"/>
      <c r="E77" s="8"/>
      <c r="F77" s="9"/>
      <c r="G77" s="5"/>
      <c r="H77" s="5"/>
      <c r="I77" s="6"/>
      <c r="J77" s="5"/>
      <c r="K77" s="5"/>
      <c r="L77" s="5"/>
      <c r="M77" s="5"/>
      <c r="N77" s="5"/>
      <c r="O77" s="5"/>
      <c r="P77" s="7"/>
      <c r="BA77" s="15"/>
      <c r="BB77" s="15"/>
      <c r="BC77" s="15"/>
      <c r="BD77" s="48">
        <v>3</v>
      </c>
      <c r="BE77" s="49">
        <v>1.5</v>
      </c>
      <c r="BF77" s="15"/>
      <c r="BG77" s="15"/>
      <c r="BH77" s="15"/>
      <c r="BI77" s="15"/>
      <c r="BJ77" s="15"/>
    </row>
    <row r="78" spans="2:62" ht="11.25">
      <c r="B78" s="8"/>
      <c r="C78" s="9"/>
      <c r="D78" s="5"/>
      <c r="E78" s="8"/>
      <c r="F78" s="9"/>
      <c r="G78" s="5"/>
      <c r="H78" s="5"/>
      <c r="I78" s="6"/>
      <c r="J78" s="5"/>
      <c r="K78" s="5"/>
      <c r="L78" s="5"/>
      <c r="M78" s="5"/>
      <c r="N78" s="5"/>
      <c r="O78" s="5"/>
      <c r="P78" s="7"/>
      <c r="BA78" s="15"/>
      <c r="BB78" s="15"/>
      <c r="BC78" s="15"/>
      <c r="BD78" s="48">
        <v>4</v>
      </c>
      <c r="BE78" s="49">
        <v>2.25</v>
      </c>
      <c r="BF78" s="15"/>
      <c r="BG78" s="15"/>
      <c r="BH78" s="15"/>
      <c r="BI78" s="15"/>
      <c r="BJ78" s="15"/>
    </row>
    <row r="79" spans="2:62" ht="11.25">
      <c r="B79" s="8"/>
      <c r="C79" s="9"/>
      <c r="D79" s="5"/>
      <c r="E79" s="8"/>
      <c r="F79" s="9"/>
      <c r="G79" s="5"/>
      <c r="H79" s="5"/>
      <c r="I79" s="6"/>
      <c r="J79" s="5"/>
      <c r="K79" s="5"/>
      <c r="L79" s="5"/>
      <c r="M79" s="5"/>
      <c r="N79" s="5"/>
      <c r="O79" s="5"/>
      <c r="P79" s="7"/>
      <c r="BA79" s="15"/>
      <c r="BB79" s="15"/>
      <c r="BC79" s="15"/>
      <c r="BD79" s="48">
        <v>5</v>
      </c>
      <c r="BE79" s="49">
        <v>3</v>
      </c>
      <c r="BF79" s="15"/>
      <c r="BG79" s="15"/>
      <c r="BH79" s="15"/>
      <c r="BI79" s="15"/>
      <c r="BJ79" s="15"/>
    </row>
    <row r="80" spans="2:62" ht="11.25">
      <c r="B80" s="8"/>
      <c r="C80" s="9"/>
      <c r="D80" s="5"/>
      <c r="E80" s="8"/>
      <c r="F80" s="9"/>
      <c r="G80" s="5"/>
      <c r="H80" s="5"/>
      <c r="I80" s="6"/>
      <c r="J80" s="5"/>
      <c r="K80" s="5"/>
      <c r="L80" s="5"/>
      <c r="M80" s="5"/>
      <c r="N80" s="5"/>
      <c r="O80" s="5"/>
      <c r="P80" s="7"/>
      <c r="BA80" s="15"/>
      <c r="BB80" s="15"/>
      <c r="BC80" s="15"/>
      <c r="BD80" s="48">
        <v>6</v>
      </c>
      <c r="BE80" s="49">
        <v>3.75</v>
      </c>
      <c r="BF80" s="15"/>
      <c r="BG80" s="15"/>
      <c r="BH80" s="15"/>
      <c r="BI80" s="15"/>
      <c r="BJ80" s="15"/>
    </row>
    <row r="81" spans="2:62" ht="11.25">
      <c r="B81" s="8"/>
      <c r="C81" s="9"/>
      <c r="D81" s="5"/>
      <c r="E81" s="8"/>
      <c r="F81" s="9"/>
      <c r="G81" s="5"/>
      <c r="H81" s="5"/>
      <c r="I81" s="6"/>
      <c r="J81" s="5"/>
      <c r="K81" s="5"/>
      <c r="L81" s="5"/>
      <c r="M81" s="5"/>
      <c r="N81" s="5"/>
      <c r="O81" s="5"/>
      <c r="P81" s="7"/>
      <c r="BA81" s="15"/>
      <c r="BB81" s="15"/>
      <c r="BC81" s="15"/>
      <c r="BD81" s="48">
        <v>7</v>
      </c>
      <c r="BE81" s="49">
        <v>5</v>
      </c>
      <c r="BF81" s="15"/>
      <c r="BG81" s="15"/>
      <c r="BH81" s="15"/>
      <c r="BI81" s="15"/>
      <c r="BJ81" s="15"/>
    </row>
    <row r="82" spans="2:62" ht="11.25">
      <c r="B82" s="8"/>
      <c r="C82" s="9"/>
      <c r="D82" s="5"/>
      <c r="E82" s="8"/>
      <c r="F82" s="9"/>
      <c r="G82" s="5"/>
      <c r="H82" s="5"/>
      <c r="I82" s="6"/>
      <c r="J82" s="5"/>
      <c r="K82" s="5"/>
      <c r="L82" s="5"/>
      <c r="M82" s="5"/>
      <c r="N82" s="5"/>
      <c r="O82" s="5"/>
      <c r="P82" s="7"/>
      <c r="BA82" s="15"/>
      <c r="BB82" s="15"/>
      <c r="BC82" s="15"/>
      <c r="BD82" s="48">
        <v>8</v>
      </c>
      <c r="BE82" s="49">
        <v>10</v>
      </c>
      <c r="BF82" s="15"/>
      <c r="BG82" s="15"/>
      <c r="BH82" s="15"/>
      <c r="BI82" s="15"/>
      <c r="BJ82" s="15"/>
    </row>
    <row r="83" spans="2:62" ht="11.25">
      <c r="B83" s="8"/>
      <c r="C83" s="9"/>
      <c r="D83" s="5"/>
      <c r="E83" s="8"/>
      <c r="F83" s="9"/>
      <c r="G83" s="5"/>
      <c r="H83" s="5"/>
      <c r="I83" s="6"/>
      <c r="J83" s="5"/>
      <c r="K83" s="5"/>
      <c r="L83" s="5"/>
      <c r="M83" s="5"/>
      <c r="N83" s="5"/>
      <c r="O83" s="5"/>
      <c r="P83" s="7"/>
      <c r="BA83" s="15"/>
      <c r="BB83" s="15"/>
      <c r="BC83" s="15"/>
      <c r="BD83" s="48">
        <v>9</v>
      </c>
      <c r="BE83" s="49">
        <v>15</v>
      </c>
      <c r="BF83" s="15"/>
      <c r="BG83" s="15"/>
      <c r="BH83" s="15"/>
      <c r="BI83" s="15"/>
      <c r="BJ83" s="15"/>
    </row>
    <row r="84" spans="2:62" ht="11.25">
      <c r="B84" s="8"/>
      <c r="C84" s="9"/>
      <c r="D84" s="5"/>
      <c r="E84" s="8"/>
      <c r="F84" s="9"/>
      <c r="G84" s="5"/>
      <c r="H84" s="5"/>
      <c r="I84" s="6"/>
      <c r="J84" s="5"/>
      <c r="K84" s="5"/>
      <c r="L84" s="5"/>
      <c r="M84" s="5"/>
      <c r="N84" s="5"/>
      <c r="O84" s="5"/>
      <c r="P84" s="7"/>
      <c r="BA84" s="15"/>
      <c r="BB84" s="15"/>
      <c r="BC84" s="15"/>
      <c r="BD84" s="48">
        <v>10</v>
      </c>
      <c r="BE84" s="49">
        <v>20</v>
      </c>
      <c r="BF84" s="15"/>
      <c r="BG84" s="15"/>
      <c r="BH84" s="15"/>
      <c r="BI84" s="15"/>
      <c r="BJ84" s="15"/>
    </row>
    <row r="85" spans="2:62" ht="11.25">
      <c r="B85" s="8"/>
      <c r="C85" s="9"/>
      <c r="D85" s="5"/>
      <c r="E85" s="8"/>
      <c r="F85" s="9"/>
      <c r="G85" s="5"/>
      <c r="H85" s="5"/>
      <c r="I85" s="6"/>
      <c r="J85" s="5"/>
      <c r="K85" s="5"/>
      <c r="L85" s="5"/>
      <c r="M85" s="5"/>
      <c r="N85" s="5"/>
      <c r="O85" s="5"/>
      <c r="P85" s="7"/>
      <c r="BA85" s="15"/>
      <c r="BB85" s="15"/>
      <c r="BC85" s="15"/>
      <c r="BD85" s="15"/>
      <c r="BE85" s="15"/>
      <c r="BF85" s="15"/>
      <c r="BG85" s="15"/>
      <c r="BH85" s="15"/>
      <c r="BI85" s="15"/>
      <c r="BJ85" s="15"/>
    </row>
    <row r="86" spans="2:62" ht="11.25">
      <c r="B86" s="8"/>
      <c r="C86" s="9"/>
      <c r="D86" s="5"/>
      <c r="E86" s="8"/>
      <c r="F86" s="9"/>
      <c r="G86" s="5"/>
      <c r="H86" s="5"/>
      <c r="I86" s="6"/>
      <c r="J86" s="5"/>
      <c r="K86" s="5"/>
      <c r="L86" s="5"/>
      <c r="M86" s="5"/>
      <c r="N86" s="5"/>
      <c r="O86" s="5"/>
      <c r="P86" s="7"/>
      <c r="BA86" s="15"/>
      <c r="BB86" s="15"/>
      <c r="BC86" s="15"/>
      <c r="BD86" s="15"/>
      <c r="BE86" s="15"/>
      <c r="BF86" s="15"/>
      <c r="BG86" s="15"/>
      <c r="BH86" s="15"/>
      <c r="BI86" s="15"/>
      <c r="BJ86" s="15"/>
    </row>
    <row r="87" spans="2:62" ht="11.25">
      <c r="B87" s="11"/>
      <c r="C87" s="12"/>
      <c r="D87" s="13"/>
      <c r="E87" s="11"/>
      <c r="F87" s="12"/>
      <c r="G87" s="13"/>
      <c r="H87" s="13"/>
      <c r="I87" s="14"/>
      <c r="J87" s="13"/>
      <c r="K87" s="13"/>
      <c r="L87" s="5"/>
      <c r="M87" s="5"/>
      <c r="N87" s="5"/>
      <c r="O87" s="5"/>
      <c r="P87" s="7"/>
      <c r="BA87" s="15"/>
      <c r="BB87" s="15"/>
      <c r="BC87" s="15"/>
      <c r="BD87" s="15"/>
      <c r="BE87" s="15"/>
      <c r="BF87" s="15"/>
      <c r="BG87" s="15"/>
      <c r="BH87" s="15"/>
      <c r="BI87" s="15"/>
      <c r="BJ87" s="15"/>
    </row>
    <row r="88" spans="2:62" ht="11.25">
      <c r="B88" s="11"/>
      <c r="C88" s="12"/>
      <c r="D88" s="13"/>
      <c r="E88" s="11"/>
      <c r="F88" s="12"/>
      <c r="G88" s="13"/>
      <c r="H88" s="13"/>
      <c r="I88" s="14"/>
      <c r="J88" s="13"/>
      <c r="K88" s="13"/>
      <c r="L88" s="5"/>
      <c r="M88" s="5"/>
      <c r="N88" s="5"/>
      <c r="O88" s="5"/>
      <c r="P88" s="7"/>
      <c r="BA88" s="15"/>
      <c r="BB88" s="15"/>
      <c r="BC88" s="15"/>
      <c r="BD88" s="15"/>
      <c r="BE88" s="15"/>
      <c r="BF88" s="15"/>
      <c r="BG88" s="15"/>
      <c r="BH88" s="15"/>
      <c r="BI88" s="15"/>
      <c r="BJ88" s="15"/>
    </row>
    <row r="89" spans="2:62" ht="11.25">
      <c r="B89" s="11"/>
      <c r="C89" s="12"/>
      <c r="D89" s="13"/>
      <c r="E89" s="11"/>
      <c r="F89" s="12"/>
      <c r="G89" s="13"/>
      <c r="H89" s="13"/>
      <c r="I89" s="14"/>
      <c r="J89" s="13"/>
      <c r="K89" s="13"/>
      <c r="L89" s="5"/>
      <c r="M89" s="5"/>
      <c r="N89" s="5"/>
      <c r="O89" s="5"/>
      <c r="P89" s="7"/>
      <c r="BA89" s="15"/>
      <c r="BB89" s="15"/>
      <c r="BC89" s="15"/>
      <c r="BD89" s="15"/>
      <c r="BE89" s="15"/>
      <c r="BF89" s="15"/>
      <c r="BG89" s="15"/>
      <c r="BH89" s="15"/>
      <c r="BI89" s="15"/>
      <c r="BJ89" s="15"/>
    </row>
    <row r="90" spans="2:62" ht="11.25">
      <c r="B90" s="11"/>
      <c r="C90" s="12"/>
      <c r="D90" s="13"/>
      <c r="E90" s="11"/>
      <c r="F90" s="12"/>
      <c r="G90" s="13"/>
      <c r="H90" s="13"/>
      <c r="I90" s="14"/>
      <c r="J90" s="13"/>
      <c r="K90" s="13"/>
      <c r="L90" s="5"/>
      <c r="M90" s="5"/>
      <c r="N90" s="5"/>
      <c r="O90" s="5"/>
      <c r="P90" s="7"/>
      <c r="BA90" s="15"/>
      <c r="BB90" s="15"/>
      <c r="BC90" s="15"/>
      <c r="BD90" s="15"/>
      <c r="BE90" s="15"/>
      <c r="BF90" s="15"/>
      <c r="BG90" s="15"/>
      <c r="BH90" s="15"/>
      <c r="BI90" s="15"/>
      <c r="BJ90" s="15"/>
    </row>
    <row r="91" spans="2:62" ht="11.25">
      <c r="B91" s="11"/>
      <c r="C91" s="12"/>
      <c r="D91" s="13"/>
      <c r="E91" s="11"/>
      <c r="F91" s="12"/>
      <c r="G91" s="13"/>
      <c r="H91" s="13"/>
      <c r="I91" s="14"/>
      <c r="J91" s="13"/>
      <c r="K91" s="13"/>
      <c r="L91" s="5"/>
      <c r="M91" s="5"/>
      <c r="N91" s="5"/>
      <c r="O91" s="5"/>
      <c r="P91" s="7"/>
      <c r="BA91" s="15"/>
      <c r="BB91" s="15"/>
      <c r="BC91" s="15"/>
      <c r="BD91" s="15"/>
      <c r="BE91" s="15"/>
      <c r="BF91" s="15"/>
      <c r="BG91" s="15"/>
      <c r="BH91" s="15"/>
      <c r="BI91" s="15"/>
      <c r="BJ91" s="15"/>
    </row>
    <row r="92" spans="2:16" ht="11.25">
      <c r="B92" s="11"/>
      <c r="C92" s="12"/>
      <c r="D92" s="13"/>
      <c r="E92" s="11"/>
      <c r="F92" s="12"/>
      <c r="G92" s="13"/>
      <c r="H92" s="13"/>
      <c r="I92" s="14"/>
      <c r="J92" s="13"/>
      <c r="K92" s="13"/>
      <c r="L92" s="5"/>
      <c r="M92" s="5"/>
      <c r="N92" s="5"/>
      <c r="O92" s="5"/>
      <c r="P92" s="7"/>
    </row>
    <row r="93" spans="2:16" ht="11.25">
      <c r="B93" s="11"/>
      <c r="C93" s="12"/>
      <c r="D93" s="13"/>
      <c r="E93" s="11"/>
      <c r="F93" s="12"/>
      <c r="G93" s="13"/>
      <c r="H93" s="13"/>
      <c r="I93" s="14"/>
      <c r="J93" s="13"/>
      <c r="K93" s="13"/>
      <c r="L93" s="5"/>
      <c r="M93" s="5"/>
      <c r="N93" s="5"/>
      <c r="O93" s="5"/>
      <c r="P93" s="7"/>
    </row>
    <row r="94" spans="2:16" ht="11.25">
      <c r="B94" s="11"/>
      <c r="C94" s="12"/>
      <c r="D94" s="13"/>
      <c r="E94" s="11"/>
      <c r="F94" s="12"/>
      <c r="G94" s="13"/>
      <c r="H94" s="13"/>
      <c r="I94" s="14"/>
      <c r="J94" s="13"/>
      <c r="K94" s="13"/>
      <c r="L94" s="5"/>
      <c r="M94" s="5"/>
      <c r="N94" s="5"/>
      <c r="O94" s="5"/>
      <c r="P94" s="7"/>
    </row>
    <row r="95" spans="2:16" ht="11.25">
      <c r="B95" s="11"/>
      <c r="C95" s="12"/>
      <c r="D95" s="13"/>
      <c r="E95" s="11"/>
      <c r="F95" s="12"/>
      <c r="G95" s="13"/>
      <c r="H95" s="13"/>
      <c r="I95" s="14"/>
      <c r="J95" s="13"/>
      <c r="K95" s="13"/>
      <c r="L95" s="5"/>
      <c r="M95" s="5"/>
      <c r="N95" s="5"/>
      <c r="O95" s="5"/>
      <c r="P95" s="7"/>
    </row>
    <row r="96" spans="2:16" ht="11.25">
      <c r="B96" s="11"/>
      <c r="C96" s="12"/>
      <c r="D96" s="13"/>
      <c r="E96" s="11"/>
      <c r="F96" s="12"/>
      <c r="G96" s="13"/>
      <c r="H96" s="13"/>
      <c r="I96" s="14"/>
      <c r="J96" s="13"/>
      <c r="K96" s="13"/>
      <c r="L96" s="5"/>
      <c r="M96" s="5"/>
      <c r="N96" s="5"/>
      <c r="O96" s="5"/>
      <c r="P96" s="7"/>
    </row>
    <row r="97" spans="2:16" ht="11.25">
      <c r="B97" s="11"/>
      <c r="C97" s="12"/>
      <c r="D97" s="13"/>
      <c r="E97" s="11"/>
      <c r="F97" s="12"/>
      <c r="G97" s="13"/>
      <c r="H97" s="13"/>
      <c r="I97" s="14"/>
      <c r="J97" s="13"/>
      <c r="K97" s="13"/>
      <c r="L97" s="5"/>
      <c r="M97" s="5"/>
      <c r="N97" s="5"/>
      <c r="O97" s="5"/>
      <c r="P97" s="7"/>
    </row>
    <row r="98" spans="2:16" ht="11.25">
      <c r="B98" s="11"/>
      <c r="C98" s="12"/>
      <c r="D98" s="13"/>
      <c r="E98" s="11"/>
      <c r="F98" s="12"/>
      <c r="G98" s="13"/>
      <c r="H98" s="13"/>
      <c r="I98" s="14"/>
      <c r="J98" s="13"/>
      <c r="K98" s="13"/>
      <c r="L98" s="5"/>
      <c r="M98" s="5"/>
      <c r="N98" s="5"/>
      <c r="O98" s="5"/>
      <c r="P98" s="7"/>
    </row>
    <row r="99" spans="2:16" ht="11.25">
      <c r="B99" s="11"/>
      <c r="C99" s="12"/>
      <c r="D99" s="13"/>
      <c r="E99" s="11"/>
      <c r="F99" s="12"/>
      <c r="G99" s="13"/>
      <c r="H99" s="13"/>
      <c r="I99" s="14"/>
      <c r="J99" s="13"/>
      <c r="K99" s="13"/>
      <c r="L99" s="5"/>
      <c r="M99" s="5"/>
      <c r="N99" s="5"/>
      <c r="O99" s="5"/>
      <c r="P99" s="7"/>
    </row>
    <row r="100" spans="2:16" ht="11.25">
      <c r="B100" s="11"/>
      <c r="C100" s="12"/>
      <c r="D100" s="13"/>
      <c r="E100" s="11"/>
      <c r="F100" s="12"/>
      <c r="G100" s="13"/>
      <c r="H100" s="13"/>
      <c r="I100" s="14"/>
      <c r="J100" s="13"/>
      <c r="K100" s="13"/>
      <c r="L100" s="5"/>
      <c r="M100" s="5"/>
      <c r="N100" s="5"/>
      <c r="O100" s="5"/>
      <c r="P100" s="7"/>
    </row>
    <row r="101" spans="2:16" ht="11.25">
      <c r="B101" s="11"/>
      <c r="C101" s="12"/>
      <c r="D101" s="13"/>
      <c r="E101" s="11"/>
      <c r="F101" s="12"/>
      <c r="G101" s="13"/>
      <c r="H101" s="13"/>
      <c r="I101" s="14"/>
      <c r="J101" s="13"/>
      <c r="K101" s="13"/>
      <c r="L101" s="5"/>
      <c r="M101" s="5"/>
      <c r="N101" s="5"/>
      <c r="O101" s="5"/>
      <c r="P101" s="7"/>
    </row>
    <row r="102" ht="11.25">
      <c r="P102" s="7"/>
    </row>
    <row r="103" ht="11.25">
      <c r="P103" s="17"/>
    </row>
    <row r="104" ht="11.25">
      <c r="P104" s="17"/>
    </row>
    <row r="105" ht="11.25">
      <c r="P105" s="17"/>
    </row>
    <row r="106" ht="11.25">
      <c r="P106" s="17"/>
    </row>
    <row r="107" ht="11.25" hidden="1">
      <c r="P107" s="17"/>
    </row>
    <row r="108" ht="11.25">
      <c r="P108" s="17"/>
    </row>
    <row r="109" ht="11.25">
      <c r="P109" s="17"/>
    </row>
    <row r="110" ht="11.25">
      <c r="P110" s="15"/>
    </row>
    <row r="111" ht="11.25">
      <c r="P111" s="15"/>
    </row>
    <row r="112" ht="11.25">
      <c r="P112" s="15"/>
    </row>
    <row r="113" ht="11.25">
      <c r="P113" s="15"/>
    </row>
    <row r="114" ht="11.25">
      <c r="P114" s="15"/>
    </row>
    <row r="185" spans="2:11" ht="11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2:11" ht="11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2:11" ht="11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2:11" ht="11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2:11" ht="11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2:11" ht="11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2:11" ht="11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2:11" ht="11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2:11" ht="11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2:11" ht="11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2:11" ht="11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2:11" ht="11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2:11" ht="11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2:11" ht="11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2:11" ht="11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2:11" ht="11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2:11" ht="11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2:11" ht="11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2:11" ht="11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2:11" ht="11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2:11" ht="11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2:11" ht="11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2:11" ht="11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2:11" ht="11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2:11" ht="11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2:11" ht="11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2:11" ht="11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2:11" ht="11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2:11" ht="11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2:11" ht="11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2:11" ht="11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2:11" ht="11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2:11" ht="11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2:11" ht="11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2:11" ht="11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2:11" ht="11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2:11" ht="11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2:11" ht="11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2:11" ht="11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2:11" ht="11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2:11" ht="11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2:11" ht="11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2:11" ht="11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2:11" ht="11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2:11" ht="11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2:11" ht="11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2:11" ht="11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2:11" ht="11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2:11" ht="11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2:11" ht="11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2:11" ht="11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2:11" ht="11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2:11" ht="11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2:11" ht="11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</sheetData>
  <sheetProtection/>
  <mergeCells count="15">
    <mergeCell ref="BC49:BC55"/>
    <mergeCell ref="BC56:BC61"/>
    <mergeCell ref="BC22:BC26"/>
    <mergeCell ref="BC27:BC36"/>
    <mergeCell ref="BC37:BC43"/>
    <mergeCell ref="BC44:BC48"/>
    <mergeCell ref="BO9:BP9"/>
    <mergeCell ref="BQ9:BR9"/>
    <mergeCell ref="BS9:BT9"/>
    <mergeCell ref="BM9:BN9"/>
    <mergeCell ref="BC9:BD9"/>
    <mergeCell ref="BK9:BL9"/>
    <mergeCell ref="BI9:BJ9"/>
    <mergeCell ref="BG9:BH9"/>
    <mergeCell ref="BE9:BF9"/>
  </mergeCells>
  <conditionalFormatting sqref="J2 J5">
    <cfRule type="expression" priority="1" dxfId="0" stopIfTrue="1">
      <formula>$B$2=$F$2</formula>
    </cfRule>
  </conditionalFormatting>
  <dataValidations count="3">
    <dataValidation type="list" allowBlank="1" showInputMessage="1" showErrorMessage="1" sqref="F2 B2">
      <formula1>AlphaList</formula1>
    </dataValidation>
    <dataValidation type="list" allowBlank="1" showInputMessage="1" showErrorMessage="1" sqref="C3:C4 C7:C101 F3:F4 F7:F101">
      <formula1>From</formula1>
    </dataValidation>
    <dataValidation type="list" allowBlank="1" showInputMessage="1" showErrorMessage="1" sqref="E5:E6">
      <formula1>",1,2,3,4,5,6,7,8,9,10"</formula1>
    </dataValidation>
  </dataValidations>
  <hyperlinks>
    <hyperlink ref="L2" location="Times!BU1" display="Distances Table"/>
  </hyperlink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ApplyYourself,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tweber</dc:creator>
  <cp:keywords/>
  <dc:description/>
  <cp:lastModifiedBy>A</cp:lastModifiedBy>
  <dcterms:created xsi:type="dcterms:W3CDTF">2006-11-29T13:18:05Z</dcterms:created>
  <dcterms:modified xsi:type="dcterms:W3CDTF">2007-06-29T03:04:41Z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