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35" windowHeight="8955" activeTab="0"/>
  </bookViews>
  <sheets>
    <sheet name="front" sheetId="1" r:id="rId1"/>
  </sheets>
  <definedNames>
    <definedName name="agility_score">'front'!$D$4</definedName>
    <definedName name="alertness_score">'front'!$D$7</definedName>
    <definedName name="all_out_d">'front'!$D$60</definedName>
    <definedName name="Appearance">'front'!$D$10</definedName>
    <definedName name="appearance_list">#REF!</definedName>
    <definedName name="armor">'front'!$C$62</definedName>
    <definedName name="armor_penalty">'front'!$H$62</definedName>
    <definedName name="armor_soak">'front'!$F$62</definedName>
    <definedName name="armor_suits">#REF!</definedName>
    <definedName name="Assets">#REF!</definedName>
    <definedName name="atmo_vehicles">#REF!</definedName>
    <definedName name="Att_abbrev">#REF!</definedName>
    <definedName name="attribute_cost">'front'!$H$4:$H$9</definedName>
    <definedName name="attribute_cost_total">'front'!$H$10</definedName>
    <definedName name="attribute_table">'front'!$A$4:$H$9</definedName>
    <definedName name="automatic_pistols">#REF!</definedName>
    <definedName name="Beam">#REF!</definedName>
    <definedName name="block">'front'!$D$58</definedName>
    <definedName name="burst">'front'!$M$7</definedName>
    <definedName name="Carried_Items">#REF!</definedName>
    <definedName name="Comm">#REF!</definedName>
    <definedName name="Complications">#REF!</definedName>
    <definedName name="Computer">#REF!</definedName>
    <definedName name="dam1">'front'!$E$66</definedName>
    <definedName name="dam2">'front'!$E$67</definedName>
    <definedName name="dam3">'front'!$E$68</definedName>
    <definedName name="dam4">'front'!$E$69</definedName>
    <definedName name="dam5">'front'!$E$70</definedName>
    <definedName name="dam6">'front'!$E$71</definedName>
    <definedName name="dam7">'front'!$E$72</definedName>
    <definedName name="dam8">'front'!$E$73</definedName>
    <definedName name="dam9">'front'!$E$74</definedName>
    <definedName name="degree">#REF!</definedName>
    <definedName name="Description">'front'!$K$2</definedName>
    <definedName name="die_costs">#REF!</definedName>
    <definedName name="die_types">#REF!</definedName>
    <definedName name="dodge">'front'!$D$59</definedName>
    <definedName name="endurance">'front'!$M$8</definedName>
    <definedName name="equipment_categories">#REF!</definedName>
    <definedName name="equipment_categories_table">#REF!</definedName>
    <definedName name="Equipment_table">#REF!</definedName>
    <definedName name="exp_pts">#REF!</definedName>
    <definedName name="Explosives">#REF!</definedName>
    <definedName name="Eyes">'front'!$J$4</definedName>
    <definedName name="Food">#REF!</definedName>
    <definedName name="Gamble">'front'!$M$13</definedName>
    <definedName name="Gender">'front'!$I$1</definedName>
    <definedName name="General_skill_dice">#REF!</definedName>
    <definedName name="Grenades">#REF!</definedName>
    <definedName name="Guns_General">skill_combos</definedName>
    <definedName name="Hair">'front'!$M$3</definedName>
    <definedName name="harmsway">'front'!$M$9</definedName>
    <definedName name="Height">'front'!$L$1</definedName>
    <definedName name="Helmet">'front'!$C$64</definedName>
    <definedName name="helmet_penalty">'front'!$H$64</definedName>
    <definedName name="helmet_soak">'front'!$F$64</definedName>
    <definedName name="Homeworld">'front'!$N$2</definedName>
    <definedName name="init_pts_spent">'front'!$F$3</definedName>
    <definedName name="initial_points">'front'!$C$3</definedName>
    <definedName name="Initial_Points_Left">'front'!$C$49</definedName>
    <definedName name="Initiative">'front'!$D$11</definedName>
    <definedName name="Innate_Defense">'front'!$D$57</definedName>
    <definedName name="int_score">'front'!$D$8</definedName>
    <definedName name="Launcher">#REF!</definedName>
    <definedName name="Level">'front'!$C$2</definedName>
    <definedName name="level_pts">#REF!</definedName>
    <definedName name="lifepoints">'front'!$D$12</definedName>
    <definedName name="LiveStock">#REF!</definedName>
    <definedName name="longhaul">'front'!$M$10</definedName>
    <definedName name="machine_pistols">#REF!</definedName>
    <definedName name="magnum_pistols">#REF!</definedName>
    <definedName name="Med">#REF!</definedName>
    <definedName name="Melee">#REF!</definedName>
    <definedName name="memorize">'front'!$M$11</definedName>
    <definedName name="Misc">#REF!</definedName>
    <definedName name="Missiles">#REF!</definedName>
    <definedName name="momorize">'front'!$M$11</definedName>
    <definedName name="Name">'front'!$C$1</definedName>
    <definedName name="natural_weapons">#REF!</definedName>
    <definedName name="Newtech">#REF!</definedName>
    <definedName name="nonAtmo_vehicles">#REF!</definedName>
    <definedName name="OtherGuns">#REF!</definedName>
    <definedName name="OtherWeapons">#REF!</definedName>
    <definedName name="PA">#REF!</definedName>
    <definedName name="Packs">#REF!</definedName>
    <definedName name="PC_level">#REF!</definedName>
    <definedName name="perception">'front'!$N$55</definedName>
    <definedName name="perception_scores">'front'!$N$56:$N$59</definedName>
    <definedName name="Pistols">#REF!</definedName>
    <definedName name="Plasma">#REF!</definedName>
    <definedName name="_xlnm.Print_Area" localSheetId="0">'front'!$B$1:$X$74</definedName>
    <definedName name="Ranged">#REF!</definedName>
    <definedName name="resist">'front'!$M$12</definedName>
    <definedName name="Rifles">#REF!</definedName>
    <definedName name="Robots">#REF!</definedName>
    <definedName name="Sensor">#REF!</definedName>
    <definedName name="ship_items">#REF!</definedName>
    <definedName name="ShotGun">#REF!</definedName>
    <definedName name="sk_roll1">'front'!$H$33</definedName>
    <definedName name="sk_roll10">'front'!$H$42</definedName>
    <definedName name="sk_roll11">'front'!$H$43</definedName>
    <definedName name="sk_roll12">'front'!$H$44</definedName>
    <definedName name="sk_roll13">'front'!$H$45</definedName>
    <definedName name="sk_roll14">'front'!$H$46</definedName>
    <definedName name="sk_roll15">'front'!$H$47</definedName>
    <definedName name="sk_roll16">'front'!$H$48</definedName>
    <definedName name="sk_roll17">'front'!$H$49</definedName>
    <definedName name="sk_roll18">'front'!$H$50</definedName>
    <definedName name="sk_roll19">'front'!$H$51</definedName>
    <definedName name="sk_roll2">'front'!$H$34</definedName>
    <definedName name="sk_roll20">'front'!$H$52</definedName>
    <definedName name="sk_roll21">'front'!$H$53</definedName>
    <definedName name="sk_roll3">'front'!$H$35</definedName>
    <definedName name="sk_roll4">'front'!$H$36</definedName>
    <definedName name="sk_roll5">'front'!$H$37</definedName>
    <definedName name="sk_roll6">'front'!$H$38</definedName>
    <definedName name="sk_roll7">'front'!$H$39</definedName>
    <definedName name="sk_roll8">'front'!$H$40</definedName>
    <definedName name="sk_roll9">'front'!$H$41</definedName>
    <definedName name="skill_combos">'front'!$G$32:$G$53</definedName>
    <definedName name="skill_lookup">#REF!</definedName>
    <definedName name="skill_names">#REF!</definedName>
    <definedName name="skill_points">'front'!$K$33:$K$53</definedName>
    <definedName name="skill_pts">#REF!</definedName>
    <definedName name="skill_table">'front'!$G$32:$J$53</definedName>
    <definedName name="skill1">'front'!$G$33</definedName>
    <definedName name="skill10">'front'!$G$42</definedName>
    <definedName name="skill11">'front'!$G$43</definedName>
    <definedName name="skill12">'front'!$G$44</definedName>
    <definedName name="skill13">'front'!$G$45</definedName>
    <definedName name="skill14">'front'!$G$46</definedName>
    <definedName name="skill15">'front'!$G$47</definedName>
    <definedName name="skill16">'front'!$G$48</definedName>
    <definedName name="skill17">'front'!$G$49</definedName>
    <definedName name="skill18">'front'!$G$50</definedName>
    <definedName name="skill19">'front'!$G$51</definedName>
    <definedName name="skill2">'front'!$G$34</definedName>
    <definedName name="skill20">'front'!$G$52</definedName>
    <definedName name="skill21">'front'!$G$53</definedName>
    <definedName name="skill3">'front'!$G$35</definedName>
    <definedName name="skill4">'front'!$G$36</definedName>
    <definedName name="skill5">'front'!$G$37</definedName>
    <definedName name="skill6">'front'!$G$38</definedName>
    <definedName name="skill7">'front'!$G$39</definedName>
    <definedName name="skill8">'front'!$G$40</definedName>
    <definedName name="skill9">'front'!$G$41</definedName>
    <definedName name="Skin">'front'!$J$3</definedName>
    <definedName name="smg">#REF!</definedName>
    <definedName name="sp_Animal_Handling">#REF!</definedName>
    <definedName name="sp_Artistry">#REF!</definedName>
    <definedName name="sp_Athletics">#REF!</definedName>
    <definedName name="sp_Covert">#REF!</definedName>
    <definedName name="sp_Craft">#REF!</definedName>
    <definedName name="sp_Dicipline">#REF!</definedName>
    <definedName name="sp_Guns">#REF!</definedName>
    <definedName name="sp_Heavy_Weapons">#REF!</definedName>
    <definedName name="sp_Influence">#REF!</definedName>
    <definedName name="sp_Knowledge">#REF!</definedName>
    <definedName name="sp_Linguist">#REF!</definedName>
    <definedName name="sp_Mechanical_Engineering">#REF!</definedName>
    <definedName name="sp_Medical_Expertise">#REF!</definedName>
    <definedName name="sp_Melee_Weapons">#REF!</definedName>
    <definedName name="sp_non_atmo">#REF!</definedName>
    <definedName name="sp_Perception">#REF!</definedName>
    <definedName name="sp_Performance">#REF!</definedName>
    <definedName name="sp_Pilot">#REF!</definedName>
    <definedName name="sp_Plantary_Vehicles">#REF!</definedName>
    <definedName name="sp_Ranged_Weapons">#REF!</definedName>
    <definedName name="sp_Scientific_Expertise">#REF!</definedName>
    <definedName name="sp_Survival">#REF!</definedName>
    <definedName name="sp_Technical_Engineering">#REF!</definedName>
    <definedName name="sp_Unarmed_Combat">#REF!</definedName>
    <definedName name="Specialty_skill_dice">#REF!</definedName>
    <definedName name="strength_score">'front'!$D$5</definedName>
    <definedName name="Stun">#REF!</definedName>
    <definedName name="Survival">#REF!</definedName>
    <definedName name="Tools">#REF!</definedName>
    <definedName name="tough_bonus">'front'!$F$13</definedName>
    <definedName name="trait_cost">'front'!$D$16:$D$28</definedName>
    <definedName name="trait_cost_ttl">'front'!$D$29</definedName>
    <definedName name="trait_names">#REF!</definedName>
    <definedName name="trait_table">#REF!</definedName>
    <definedName name="trait1">'front'!$B$16</definedName>
    <definedName name="trait10">'front'!$B$25</definedName>
    <definedName name="trait11">'front'!$B$26</definedName>
    <definedName name="trait12">'front'!$B$27</definedName>
    <definedName name="trait13">'front'!$B$28</definedName>
    <definedName name="trait2">'front'!$B$17</definedName>
    <definedName name="trait3">'front'!$B$18</definedName>
    <definedName name="trait4">'front'!$B$19</definedName>
    <definedName name="trait5">'front'!$B$20</definedName>
    <definedName name="trait6">'front'!$B$21</definedName>
    <definedName name="trait7">'front'!$B$22</definedName>
    <definedName name="trait8">'front'!$B$23</definedName>
    <definedName name="trait9">'front'!$B$24</definedName>
    <definedName name="Traits">'front'!$B$15:$B$28</definedName>
    <definedName name="Ttl._Skill_Points">'front'!$F$54</definedName>
    <definedName name="Unarmed">'front'!$B$66</definedName>
    <definedName name="vitality_score">'front'!$D$6</definedName>
    <definedName name="weapon1">'front'!$B$66</definedName>
    <definedName name="weapon2">'front'!$B$67</definedName>
    <definedName name="weapon3">'front'!$B$68</definedName>
    <definedName name="weapon4">'front'!$B$69</definedName>
    <definedName name="weapon5">'front'!$B$70</definedName>
    <definedName name="weapon6">'front'!$B$71</definedName>
    <definedName name="weapon7">'front'!$B$72</definedName>
    <definedName name="weapon8">'front'!$B$73</definedName>
    <definedName name="weapon9">'front'!$B$74</definedName>
    <definedName name="Weapons_table">#REF!</definedName>
    <definedName name="Weight">'front'!$N$1</definedName>
    <definedName name="will_score">'front'!$D$9</definedName>
    <definedName name="wpn_roll1">'front'!$N$66</definedName>
    <definedName name="wpn_roll2">'front'!$N$67</definedName>
    <definedName name="wpn_roll3">'front'!$N$68</definedName>
    <definedName name="wpn_roll4">'front'!$N$69</definedName>
    <definedName name="wpn_roll5">'front'!$N$70</definedName>
    <definedName name="wpn_roll6">'front'!$N$71</definedName>
    <definedName name="wpn_roll7">'front'!$N$72</definedName>
    <definedName name="wpn_roll8">'front'!$N$73</definedName>
    <definedName name="wpn_roll9">'front'!$N$74</definedName>
  </definedNames>
  <calcPr fullCalcOnLoad="1"/>
</workbook>
</file>

<file path=xl/comments1.xml><?xml version="1.0" encoding="utf-8"?>
<comments xmlns="http://schemas.openxmlformats.org/spreadsheetml/2006/main">
  <authors>
    <author>AY</author>
    <author>Weber</author>
  </authors>
  <commentList>
    <comment ref="B30" authorId="0">
      <text>
        <r>
          <rPr>
            <b/>
            <sz val="8"/>
            <rFont val="Tahoma"/>
            <family val="0"/>
          </rPr>
          <t>General skill must be bought up to d6 before specializing.
To specialize, add specialty to 2nd column.  Get Specific if necessary.</t>
        </r>
      </text>
    </comment>
    <comment ref="V23" authorId="1">
      <text>
        <r>
          <rPr>
            <b/>
            <sz val="8"/>
            <rFont val="Tahoma"/>
            <family val="0"/>
          </rPr>
          <t>Timely actions that don't fall under one roll.
Surgery, hacking, repairs, etc…
Roll until you reach target, each roll is a time span.  Botching adds a span, 2 botches equals failure.</t>
        </r>
      </text>
    </comment>
    <comment ref="V12" authorId="1">
      <text>
        <r>
          <rPr>
            <b/>
            <sz val="8"/>
            <rFont val="Tahoma"/>
            <family val="0"/>
          </rPr>
          <t>Like a Crit</t>
        </r>
        <r>
          <rPr>
            <sz val="8"/>
            <rFont val="Tahoma"/>
            <family val="0"/>
          </rPr>
          <t xml:space="preserve">
</t>
        </r>
      </text>
    </comment>
    <comment ref="D31" authorId="1">
      <text>
        <r>
          <rPr>
            <b/>
            <sz val="8"/>
            <rFont val="Tahoma"/>
            <family val="0"/>
          </rPr>
          <t>Not limited to the list given.</t>
        </r>
      </text>
    </comment>
    <comment ref="A16" authorId="1">
      <text>
        <r>
          <rPr>
            <b/>
            <sz val="8"/>
            <rFont val="Tahoma"/>
            <family val="0"/>
          </rPr>
          <t>Choose either Asset. "A" or Complication, "C".  Max of 5 Complications at Greenhorn Level.</t>
        </r>
      </text>
    </comment>
    <comment ref="A1" authorId="0">
      <text>
        <r>
          <rPr>
            <b/>
            <sz val="8"/>
            <rFont val="Tahoma"/>
            <family val="0"/>
          </rPr>
          <t>ALTERING THIS SHEET
Firstly, I suggest you download and install the Add In "XL Utilities" (Google it, save it, Tools menu&gt; Add Ins&gt; Browse for it and click ok)
Now, if you want to change something, you will first need to unprotect the sheet.  
Tools &gt; Protection &gt; Unprotect Sheet
There is no Password, so just hit enter.
With XL Utilities: Utilities menu&gt;Sheet Utilities&gt; Unprotect All Sheets
Then you will need to unhide the Skills, Equipment, Traits or Lists sheet (or all).  
With XL Utilities: Utilities menu&gt;Sheet Utilities&gt; Unhide All Sheets
Edit as you will.
I tried to make things pretty easy to edit and I tried to leave enough room to add more stuff.
In the formulas I tried to use names for the sections they are referring to so I hope that will also make things easier too.
Email me with question, comments or requests and KEEP FLYING!</t>
        </r>
      </text>
    </comment>
  </commentList>
</comments>
</file>

<file path=xl/sharedStrings.xml><?xml version="1.0" encoding="utf-8"?>
<sst xmlns="http://schemas.openxmlformats.org/spreadsheetml/2006/main" count="171" uniqueCount="138">
  <si>
    <t>-</t>
  </si>
  <si>
    <t>Action</t>
  </si>
  <si>
    <t>Difficulty</t>
  </si>
  <si>
    <t>Complex Actions</t>
  </si>
  <si>
    <t>Easy</t>
  </si>
  <si>
    <t>Average</t>
  </si>
  <si>
    <t>Hard</t>
  </si>
  <si>
    <t>Formidable</t>
  </si>
  <si>
    <t>Heroic</t>
  </si>
  <si>
    <t>Incredible</t>
  </si>
  <si>
    <t>Ridiculous</t>
  </si>
  <si>
    <t>Impossible</t>
  </si>
  <si>
    <t>Plot Point Cost</t>
  </si>
  <si>
    <t>Dice Steps</t>
  </si>
  <si>
    <t>d12+d2</t>
  </si>
  <si>
    <t>d12+d4</t>
  </si>
  <si>
    <t>d12+d6</t>
  </si>
  <si>
    <t>d12+d8</t>
  </si>
  <si>
    <t>d12+d10</t>
  </si>
  <si>
    <t>d12+d12</t>
  </si>
  <si>
    <t xml:space="preserve">Base Move: = 15 (8 for little people) </t>
  </si>
  <si>
    <t xml:space="preserve">WALK: 0 Actions, </t>
  </si>
  <si>
    <t xml:space="preserve">RUN: 2 Actions, Base MoveX2                     </t>
  </si>
  <si>
    <t xml:space="preserve">HUSTLE: 1 Action, Base MoveX2 </t>
  </si>
  <si>
    <t xml:space="preserve">         + Agility + Athletics/Running</t>
  </si>
  <si>
    <t>Extraordinary</t>
  </si>
  <si>
    <t xml:space="preserve">Innate Defense: </t>
  </si>
  <si>
    <t xml:space="preserve">Block: </t>
  </si>
  <si>
    <t xml:space="preserve">Dodge: </t>
  </si>
  <si>
    <t xml:space="preserve">All out D: </t>
  </si>
  <si>
    <t>+2 Step Bonus</t>
  </si>
  <si>
    <t>DEFENSE</t>
  </si>
  <si>
    <t>OFFENSE</t>
  </si>
  <si>
    <t xml:space="preserve">Aim: </t>
  </si>
  <si>
    <t>+1 Step per turn.</t>
  </si>
  <si>
    <t xml:space="preserve">All out O: </t>
  </si>
  <si>
    <t>+2 Step on O, no D.</t>
  </si>
  <si>
    <t xml:space="preserve">Disarm: </t>
  </si>
  <si>
    <t>-2 Melee, -4 Ranged</t>
  </si>
  <si>
    <t xml:space="preserve">Feint: </t>
  </si>
  <si>
    <t>Opposed roll, defender's loss means only Innate D</t>
  </si>
  <si>
    <t>Spend 'Cost' times 2 + 1 to get 2 of same sided dice. (3PP = 2 x d2 or d6)</t>
  </si>
  <si>
    <t>Skill Level Check</t>
  </si>
  <si>
    <t>Soak</t>
  </si>
  <si>
    <t>RULES</t>
  </si>
  <si>
    <t>Skin:</t>
  </si>
  <si>
    <t>Trait Modifier</t>
  </si>
  <si>
    <t>Asset or Complication</t>
  </si>
  <si>
    <t>A</t>
  </si>
  <si>
    <t>Homeworld:</t>
  </si>
  <si>
    <t xml:space="preserve">Appearance: </t>
  </si>
  <si>
    <t>Cost:</t>
  </si>
  <si>
    <t>Age:</t>
  </si>
  <si>
    <t xml:space="preserve">Derived Actions </t>
  </si>
  <si>
    <t>Burst of Strength:</t>
  </si>
  <si>
    <t>Str. + Str.</t>
  </si>
  <si>
    <t>Endurance:</t>
  </si>
  <si>
    <t>Vit. + Will.</t>
  </si>
  <si>
    <t>Out of Harm's way:</t>
  </si>
  <si>
    <t>Agil. + Alert.</t>
  </si>
  <si>
    <t>Long Haul:</t>
  </si>
  <si>
    <t>Str. + Vit.</t>
  </si>
  <si>
    <t>Memorize:</t>
  </si>
  <si>
    <t>Int. + Alert.</t>
  </si>
  <si>
    <t>Resist:</t>
  </si>
  <si>
    <t>Vit. + Vit.</t>
  </si>
  <si>
    <t>Unarmed Combat: General</t>
  </si>
  <si>
    <t xml:space="preserve">Brief Description Below: </t>
  </si>
  <si>
    <t>Gamble:</t>
  </si>
  <si>
    <t xml:space="preserve">Perception: </t>
  </si>
  <si>
    <t>Alertness:</t>
  </si>
  <si>
    <t>RoF</t>
  </si>
  <si>
    <t>Shots</t>
  </si>
  <si>
    <t>Roll</t>
  </si>
  <si>
    <t>Skill</t>
  </si>
  <si>
    <t>Att.</t>
  </si>
  <si>
    <t>Agil</t>
  </si>
  <si>
    <t>Str</t>
  </si>
  <si>
    <t>Vit</t>
  </si>
  <si>
    <t>Alrt</t>
  </si>
  <si>
    <t>Int</t>
  </si>
  <si>
    <t>Will</t>
  </si>
  <si>
    <t>Unarmed</t>
  </si>
  <si>
    <t>Notes</t>
  </si>
  <si>
    <t>Additional actions in a round are at -1 step.</t>
  </si>
  <si>
    <t>COMBAT</t>
  </si>
  <si>
    <t>d0</t>
  </si>
  <si>
    <t>Armor:</t>
  </si>
  <si>
    <t>Helmet:</t>
  </si>
  <si>
    <t>Gender:</t>
  </si>
  <si>
    <t xml:space="preserve">Vitality: </t>
  </si>
  <si>
    <t xml:space="preserve">Agility: </t>
  </si>
  <si>
    <t xml:space="preserve">Strength: </t>
  </si>
  <si>
    <t xml:space="preserve">Alertness: </t>
  </si>
  <si>
    <t xml:space="preserve">Intelligence: </t>
  </si>
  <si>
    <t xml:space="preserve">Willpower: </t>
  </si>
  <si>
    <t>d2</t>
  </si>
  <si>
    <t>d4</t>
  </si>
  <si>
    <t>d6</t>
  </si>
  <si>
    <t>d8</t>
  </si>
  <si>
    <t>d10</t>
  </si>
  <si>
    <t>d12</t>
  </si>
  <si>
    <t>COST</t>
  </si>
  <si>
    <t>Cost</t>
  </si>
  <si>
    <t>Initiative:</t>
  </si>
  <si>
    <t xml:space="preserve">Life Points: </t>
  </si>
  <si>
    <t>Wound Points</t>
  </si>
  <si>
    <t>Stun Points</t>
  </si>
  <si>
    <t>Skills</t>
  </si>
  <si>
    <t>General</t>
  </si>
  <si>
    <t>Specialty</t>
  </si>
  <si>
    <t>Die</t>
  </si>
  <si>
    <t>Traits</t>
  </si>
  <si>
    <t>Description</t>
  </si>
  <si>
    <t>Type</t>
  </si>
  <si>
    <t>Weapon</t>
  </si>
  <si>
    <t>Damage</t>
  </si>
  <si>
    <t>Range</t>
  </si>
  <si>
    <t>C</t>
  </si>
  <si>
    <t xml:space="preserve">Tough as Nails: </t>
  </si>
  <si>
    <t xml:space="preserve">Bonus: </t>
  </si>
  <si>
    <t xml:space="preserve">Hand: </t>
  </si>
  <si>
    <t>Weight:</t>
  </si>
  <si>
    <t>Height:</t>
  </si>
  <si>
    <t>Eyes:</t>
  </si>
  <si>
    <t>Hair:</t>
  </si>
  <si>
    <t xml:space="preserve">Initial Points.: </t>
  </si>
  <si>
    <t xml:space="preserve">General and d8 or greater: </t>
  </si>
  <si>
    <t xml:space="preserve">Not General and d6 or lower: </t>
  </si>
  <si>
    <t>Specific</t>
  </si>
  <si>
    <t xml:space="preserve">Trait Cost: </t>
  </si>
  <si>
    <t>Total Skill Points:</t>
  </si>
  <si>
    <t>Skill Points Left:</t>
  </si>
  <si>
    <t xml:space="preserve">Level: </t>
  </si>
  <si>
    <t xml:space="preserve">Name: </t>
  </si>
  <si>
    <t>Initial Points Left:</t>
  </si>
  <si>
    <t>Penalty</t>
  </si>
  <si>
    <t xml:space="preserve">Either True: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</si>
</sst>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#;\-#;\+0"/>
    <numFmt numFmtId="165" formatCode="\+#;\-#;\+0,\+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#,##0.0"/>
    <numFmt numFmtId="172" formatCode="mmm\-yyyy"/>
  </numFmts>
  <fonts count="2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23"/>
      <name val="Arial"/>
      <family val="2"/>
    </font>
    <font>
      <b/>
      <sz val="11"/>
      <name val="Arial"/>
      <family val="2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4"/>
      <color indexed="48"/>
      <name val="Calligraph421 BT"/>
      <family val="4"/>
    </font>
    <font>
      <b/>
      <sz val="10"/>
      <color indexed="18"/>
      <name val="Arial"/>
      <family val="2"/>
    </font>
    <font>
      <sz val="10"/>
      <color indexed="23"/>
      <name val="Arial"/>
      <family val="0"/>
    </font>
    <font>
      <b/>
      <sz val="8"/>
      <name val="Tahoma"/>
      <family val="0"/>
    </font>
    <font>
      <sz val="8"/>
      <color indexed="12"/>
      <name val="Arial"/>
      <family val="0"/>
    </font>
    <font>
      <sz val="10"/>
      <color indexed="55"/>
      <name val="Arial"/>
      <family val="0"/>
    </font>
    <font>
      <b/>
      <sz val="10"/>
      <color indexed="55"/>
      <name val="Arial"/>
      <family val="2"/>
    </font>
    <font>
      <sz val="8"/>
      <color indexed="23"/>
      <name val="Arial"/>
      <family val="0"/>
    </font>
    <font>
      <sz val="6"/>
      <name val="Arial"/>
      <family val="0"/>
    </font>
    <font>
      <sz val="8"/>
      <name val="Tahoma"/>
      <family val="0"/>
    </font>
    <font>
      <sz val="7"/>
      <name val="Arial"/>
      <family val="0"/>
    </font>
    <font>
      <sz val="10"/>
      <color indexed="18"/>
      <name val="Arial"/>
      <family val="0"/>
    </font>
    <font>
      <sz val="10"/>
      <color indexed="43"/>
      <name val="Arial"/>
      <family val="0"/>
    </font>
    <font>
      <sz val="8"/>
      <color indexed="43"/>
      <name val="Arial"/>
      <family val="0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18"/>
      <name val="Arial"/>
      <family val="2"/>
    </font>
    <font>
      <b/>
      <sz val="7"/>
      <color indexed="5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double">
        <color indexed="55"/>
      </bottom>
    </border>
    <border>
      <left>
        <color indexed="63"/>
      </left>
      <right style="medium"/>
      <top style="thin">
        <color indexed="55"/>
      </top>
      <bottom style="double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57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/>
      <top style="thin">
        <color indexed="47"/>
      </top>
      <bottom style="thin">
        <color indexed="47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8"/>
      </top>
      <bottom style="medium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5" fillId="2" borderId="0" xfId="20" applyFill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 shrinkToFit="1"/>
      <protection/>
    </xf>
    <xf numFmtId="0" fontId="12" fillId="2" borderId="0" xfId="0" applyFont="1" applyFill="1" applyAlignment="1" applyProtection="1">
      <alignment horizontal="right"/>
      <protection/>
    </xf>
    <xf numFmtId="0" fontId="13" fillId="2" borderId="2" xfId="0" applyFont="1" applyFill="1" applyBorder="1" applyAlignment="1" applyProtection="1">
      <alignment horizontal="center"/>
      <protection/>
    </xf>
    <xf numFmtId="0" fontId="15" fillId="2" borderId="0" xfId="0" applyFont="1" applyFill="1" applyBorder="1" applyAlignment="1" applyProtection="1">
      <alignment horizontal="right"/>
      <protection/>
    </xf>
    <xf numFmtId="0" fontId="15" fillId="2" borderId="0" xfId="0" applyFont="1" applyFill="1" applyBorder="1" applyAlignment="1" applyProtection="1">
      <alignment horizontal="right" shrinkToFit="1"/>
      <protection/>
    </xf>
    <xf numFmtId="0" fontId="15" fillId="2" borderId="0" xfId="0" applyFont="1" applyFill="1" applyAlignment="1" applyProtection="1">
      <alignment horizontal="right"/>
      <protection/>
    </xf>
    <xf numFmtId="0" fontId="10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 quotePrefix="1">
      <alignment/>
      <protection/>
    </xf>
    <xf numFmtId="0" fontId="0" fillId="2" borderId="0" xfId="0" applyFill="1" applyAlignment="1" applyProtection="1">
      <alignment horizontal="right"/>
      <protection/>
    </xf>
    <xf numFmtId="0" fontId="14" fillId="0" borderId="0" xfId="0" applyFont="1" applyAlignment="1" applyProtection="1">
      <alignment horizontal="right"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right"/>
      <protection/>
    </xf>
    <xf numFmtId="0" fontId="0" fillId="3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horizontal="right" shrinkToFit="1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16" fillId="2" borderId="3" xfId="0" applyFont="1" applyFill="1" applyBorder="1" applyAlignment="1" applyProtection="1">
      <alignment horizontal="left"/>
      <protection/>
    </xf>
    <xf numFmtId="0" fontId="16" fillId="2" borderId="0" xfId="0" applyFont="1" applyFill="1" applyAlignment="1" applyProtection="1">
      <alignment/>
      <protection/>
    </xf>
    <xf numFmtId="0" fontId="16" fillId="2" borderId="3" xfId="0" applyFont="1" applyFill="1" applyBorder="1" applyAlignment="1" applyProtection="1">
      <alignment horizontal="right" shrinkToFit="1"/>
      <protection/>
    </xf>
    <xf numFmtId="0" fontId="16" fillId="2" borderId="4" xfId="0" applyFont="1" applyFill="1" applyBorder="1" applyAlignment="1" applyProtection="1">
      <alignment horizontal="right" shrinkToFit="1"/>
      <protection/>
    </xf>
    <xf numFmtId="0" fontId="16" fillId="2" borderId="5" xfId="0" applyFont="1" applyFill="1" applyBorder="1" applyAlignment="1" applyProtection="1">
      <alignment horizontal="right"/>
      <protection/>
    </xf>
    <xf numFmtId="0" fontId="16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Border="1" applyAlignment="1" applyProtection="1">
      <alignment horizontal="right" shrinkToFit="1"/>
      <protection/>
    </xf>
    <xf numFmtId="0" fontId="0" fillId="2" borderId="0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19" fillId="2" borderId="9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 horizontal="left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/>
      <protection/>
    </xf>
    <xf numFmtId="0" fontId="0" fillId="2" borderId="0" xfId="0" applyFill="1" applyAlignment="1" applyProtection="1">
      <alignment shrinkToFit="1"/>
      <protection/>
    </xf>
    <xf numFmtId="164" fontId="0" fillId="2" borderId="1" xfId="0" applyNumberFormat="1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1" fillId="5" borderId="8" xfId="0" applyFont="1" applyFill="1" applyBorder="1" applyAlignment="1" applyProtection="1">
      <alignment horizontal="center"/>
      <protection/>
    </xf>
    <xf numFmtId="0" fontId="1" fillId="5" borderId="8" xfId="0" applyFont="1" applyFill="1" applyBorder="1" applyAlignment="1" applyProtection="1">
      <alignment/>
      <protection/>
    </xf>
    <xf numFmtId="0" fontId="1" fillId="5" borderId="8" xfId="0" applyFont="1" applyFill="1" applyBorder="1" applyAlignment="1" applyProtection="1" quotePrefix="1">
      <alignment/>
      <protection/>
    </xf>
    <xf numFmtId="0" fontId="0" fillId="5" borderId="14" xfId="0" applyFill="1" applyBorder="1" applyAlignment="1" applyProtection="1">
      <alignment/>
      <protection/>
    </xf>
    <xf numFmtId="0" fontId="6" fillId="5" borderId="15" xfId="0" applyFont="1" applyFill="1" applyBorder="1" applyAlignment="1" applyProtection="1">
      <alignment/>
      <protection/>
    </xf>
    <xf numFmtId="0" fontId="0" fillId="5" borderId="15" xfId="0" applyFill="1" applyBorder="1" applyAlignment="1" applyProtection="1">
      <alignment/>
      <protection/>
    </xf>
    <xf numFmtId="0" fontId="0" fillId="5" borderId="16" xfId="0" applyFill="1" applyBorder="1" applyAlignment="1" applyProtection="1">
      <alignment/>
      <protection/>
    </xf>
    <xf numFmtId="0" fontId="1" fillId="5" borderId="17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 horizontal="right"/>
      <protection/>
    </xf>
    <xf numFmtId="0" fontId="1" fillId="5" borderId="0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 quotePrefix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18" xfId="0" applyFill="1" applyBorder="1" applyAlignment="1" applyProtection="1">
      <alignment/>
      <protection/>
    </xf>
    <xf numFmtId="0" fontId="1" fillId="5" borderId="19" xfId="0" applyFont="1" applyFill="1" applyBorder="1" applyAlignment="1" applyProtection="1">
      <alignment/>
      <protection/>
    </xf>
    <xf numFmtId="0" fontId="1" fillId="5" borderId="6" xfId="0" applyFont="1" applyFill="1" applyBorder="1" applyAlignment="1" applyProtection="1">
      <alignment horizontal="right"/>
      <protection/>
    </xf>
    <xf numFmtId="0" fontId="1" fillId="5" borderId="6" xfId="0" applyFont="1" applyFill="1" applyBorder="1" applyAlignment="1" applyProtection="1">
      <alignment/>
      <protection/>
    </xf>
    <xf numFmtId="0" fontId="0" fillId="5" borderId="6" xfId="0" applyFill="1" applyBorder="1" applyAlignment="1" applyProtection="1">
      <alignment/>
      <protection/>
    </xf>
    <xf numFmtId="0" fontId="0" fillId="5" borderId="20" xfId="0" applyFill="1" applyBorder="1" applyAlignment="1" applyProtection="1">
      <alignment/>
      <protection/>
    </xf>
    <xf numFmtId="0" fontId="21" fillId="6" borderId="21" xfId="0" applyFont="1" applyFill="1" applyBorder="1" applyAlignment="1" applyProtection="1">
      <alignment horizontal="center"/>
      <protection/>
    </xf>
    <xf numFmtId="0" fontId="1" fillId="5" borderId="22" xfId="0" applyFont="1" applyFill="1" applyBorder="1" applyAlignment="1" applyProtection="1">
      <alignment horizontal="center"/>
      <protection/>
    </xf>
    <xf numFmtId="0" fontId="20" fillId="6" borderId="21" xfId="0" applyFont="1" applyFill="1" applyBorder="1" applyAlignment="1" applyProtection="1">
      <alignment/>
      <protection/>
    </xf>
    <xf numFmtId="0" fontId="22" fillId="6" borderId="0" xfId="0" applyFont="1" applyFill="1" applyAlignment="1" applyProtection="1">
      <alignment/>
      <protection/>
    </xf>
    <xf numFmtId="0" fontId="23" fillId="6" borderId="0" xfId="0" applyFont="1" applyFill="1" applyAlignment="1" applyProtection="1">
      <alignment horizontal="center"/>
      <protection/>
    </xf>
    <xf numFmtId="0" fontId="23" fillId="6" borderId="0" xfId="0" applyFont="1" applyFill="1" applyAlignment="1" applyProtection="1">
      <alignment horizontal="left"/>
      <protection/>
    </xf>
    <xf numFmtId="0" fontId="23" fillId="6" borderId="21" xfId="0" applyFont="1" applyFill="1" applyBorder="1" applyAlignment="1" applyProtection="1">
      <alignment horizontal="center"/>
      <protection/>
    </xf>
    <xf numFmtId="0" fontId="22" fillId="6" borderId="21" xfId="0" applyFont="1" applyFill="1" applyBorder="1" applyAlignment="1" applyProtection="1">
      <alignment/>
      <protection/>
    </xf>
    <xf numFmtId="0" fontId="24" fillId="6" borderId="21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 shrinkToFit="1"/>
      <protection locked="0"/>
    </xf>
    <xf numFmtId="0" fontId="0" fillId="2" borderId="0" xfId="0" applyFill="1" applyAlignment="1" applyProtection="1">
      <alignment shrinkToFit="1"/>
      <protection locked="0"/>
    </xf>
    <xf numFmtId="0" fontId="0" fillId="2" borderId="8" xfId="0" applyFill="1" applyBorder="1" applyAlignment="1" applyProtection="1">
      <alignment shrinkToFit="1"/>
      <protection locked="0"/>
    </xf>
    <xf numFmtId="0" fontId="1" fillId="2" borderId="23" xfId="0" applyFont="1" applyFill="1" applyBorder="1" applyAlignment="1" applyProtection="1">
      <alignment shrinkToFit="1"/>
      <protection locked="0"/>
    </xf>
    <xf numFmtId="0" fontId="1" fillId="2" borderId="24" xfId="0" applyFont="1" applyFill="1" applyBorder="1" applyAlignment="1" applyProtection="1">
      <alignment shrinkToFit="1"/>
      <protection locked="0"/>
    </xf>
    <xf numFmtId="0" fontId="1" fillId="7" borderId="22" xfId="0" applyFont="1" applyFill="1" applyBorder="1" applyAlignment="1" applyProtection="1">
      <alignment horizontal="left"/>
      <protection/>
    </xf>
    <xf numFmtId="0" fontId="19" fillId="2" borderId="9" xfId="0" applyFont="1" applyFill="1" applyBorder="1" applyAlignment="1" applyProtection="1">
      <alignment horizontal="center" vertical="center"/>
      <protection locked="0"/>
    </xf>
    <xf numFmtId="0" fontId="1" fillId="3" borderId="8" xfId="0" applyNumberFormat="1" applyFont="1" applyFill="1" applyBorder="1" applyAlignment="1" applyProtection="1">
      <alignment horizontal="center"/>
      <protection/>
    </xf>
    <xf numFmtId="0" fontId="1" fillId="2" borderId="25" xfId="0" applyFont="1" applyFill="1" applyBorder="1" applyAlignment="1" applyProtection="1">
      <alignment/>
      <protection/>
    </xf>
    <xf numFmtId="0" fontId="24" fillId="2" borderId="0" xfId="0" applyFont="1" applyFill="1" applyAlignment="1">
      <alignment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165" fontId="0" fillId="3" borderId="8" xfId="0" applyNumberFormat="1" applyFont="1" applyFill="1" applyBorder="1" applyAlignment="1" applyProtection="1">
      <alignment horizontal="center"/>
      <protection/>
    </xf>
    <xf numFmtId="164" fontId="0" fillId="2" borderId="8" xfId="0" applyNumberForma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/>
      <protection/>
    </xf>
    <xf numFmtId="0" fontId="9" fillId="7" borderId="0" xfId="0" applyFont="1" applyFill="1" applyBorder="1" applyAlignment="1" applyProtection="1">
      <alignment horizontal="center" vertical="top" wrapText="1"/>
      <protection/>
    </xf>
    <xf numFmtId="0" fontId="12" fillId="7" borderId="26" xfId="0" applyFont="1" applyFill="1" applyBorder="1" applyAlignment="1" applyProtection="1">
      <alignment horizontal="left" vertical="top" wrapText="1"/>
      <protection locked="0"/>
    </xf>
    <xf numFmtId="0" fontId="19" fillId="7" borderId="0" xfId="0" applyFont="1" applyFill="1" applyBorder="1" applyAlignment="1" applyProtection="1">
      <alignment/>
      <protection/>
    </xf>
    <xf numFmtId="0" fontId="19" fillId="7" borderId="0" xfId="0" applyFont="1" applyFill="1" applyBorder="1" applyAlignment="1" applyProtection="1">
      <alignment horizontal="right"/>
      <protection/>
    </xf>
    <xf numFmtId="0" fontId="12" fillId="7" borderId="27" xfId="0" applyFont="1" applyFill="1" applyBorder="1" applyAlignment="1" applyProtection="1">
      <alignment horizontal="left" vertical="top" wrapText="1"/>
      <protection locked="0"/>
    </xf>
    <xf numFmtId="0" fontId="26" fillId="7" borderId="28" xfId="0" applyFont="1" applyFill="1" applyBorder="1" applyAlignment="1" applyProtection="1">
      <alignment horizontal="left" vertical="top" wrapText="1"/>
      <protection locked="0"/>
    </xf>
    <xf numFmtId="0" fontId="19" fillId="7" borderId="28" xfId="0" applyFont="1" applyFill="1" applyBorder="1" applyAlignment="1" applyProtection="1">
      <alignment horizontal="right"/>
      <protection/>
    </xf>
    <xf numFmtId="0" fontId="9" fillId="7" borderId="28" xfId="0" applyFont="1" applyFill="1" applyBorder="1" applyAlignment="1" applyProtection="1">
      <alignment horizontal="center" vertical="top" wrapText="1"/>
      <protection/>
    </xf>
    <xf numFmtId="0" fontId="18" fillId="2" borderId="0" xfId="0" applyFont="1" applyFill="1" applyBorder="1" applyAlignment="1" applyProtection="1">
      <alignment horizontal="left" vertical="top" wrapText="1" shrinkToFit="1"/>
      <protection/>
    </xf>
    <xf numFmtId="0" fontId="8" fillId="2" borderId="0" xfId="0" applyFont="1" applyFill="1" applyBorder="1" applyAlignment="1" applyProtection="1">
      <alignment vertical="center" textRotation="180"/>
      <protection/>
    </xf>
    <xf numFmtId="0" fontId="0" fillId="2" borderId="0" xfId="0" applyFill="1" applyBorder="1" applyAlignment="1">
      <alignment/>
    </xf>
    <xf numFmtId="0" fontId="1" fillId="2" borderId="6" xfId="0" applyFont="1" applyFill="1" applyBorder="1" applyAlignment="1" applyProtection="1">
      <alignment horizontal="center" shrinkToFit="1"/>
      <protection locked="0"/>
    </xf>
    <xf numFmtId="0" fontId="1" fillId="2" borderId="8" xfId="0" applyFont="1" applyFill="1" applyBorder="1" applyAlignment="1" applyProtection="1">
      <alignment horizontal="center" shrinkToFit="1"/>
      <protection locked="0"/>
    </xf>
    <xf numFmtId="0" fontId="0" fillId="5" borderId="8" xfId="0" applyFill="1" applyBorder="1" applyAlignment="1" applyProtection="1">
      <alignment horizontal="center"/>
      <protection/>
    </xf>
    <xf numFmtId="0" fontId="0" fillId="5" borderId="22" xfId="0" applyFill="1" applyBorder="1" applyAlignment="1" applyProtection="1">
      <alignment horizontal="right"/>
      <protection/>
    </xf>
    <xf numFmtId="0" fontId="0" fillId="5" borderId="22" xfId="0" applyFill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horizontal="right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26" fillId="7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right"/>
      <protection/>
    </xf>
    <xf numFmtId="0" fontId="27" fillId="0" borderId="0" xfId="0" applyFont="1" applyAlignment="1" applyProtection="1">
      <alignment horizontal="right"/>
      <protection/>
    </xf>
    <xf numFmtId="0" fontId="1" fillId="2" borderId="29" xfId="0" applyFont="1" applyFill="1" applyBorder="1" applyAlignment="1" applyProtection="1">
      <alignment horizontal="left"/>
      <protection locked="0"/>
    </xf>
    <xf numFmtId="0" fontId="1" fillId="2" borderId="30" xfId="0" applyFont="1" applyFill="1" applyBorder="1" applyAlignment="1" applyProtection="1">
      <alignment horizontal="left"/>
      <protection locked="0"/>
    </xf>
    <xf numFmtId="0" fontId="1" fillId="5" borderId="25" xfId="0" applyFont="1" applyFill="1" applyBorder="1" applyAlignment="1" applyProtection="1">
      <alignment horizontal="center"/>
      <protection/>
    </xf>
    <xf numFmtId="0" fontId="1" fillId="5" borderId="30" xfId="0" applyFont="1" applyFill="1" applyBorder="1" applyAlignment="1" applyProtection="1">
      <alignment horizontal="center"/>
      <protection/>
    </xf>
    <xf numFmtId="0" fontId="1" fillId="7" borderId="19" xfId="0" applyFont="1" applyFill="1" applyBorder="1" applyAlignment="1" applyProtection="1">
      <alignment shrinkToFit="1"/>
      <protection/>
    </xf>
    <xf numFmtId="0" fontId="1" fillId="7" borderId="6" xfId="0" applyFont="1" applyFill="1" applyBorder="1" applyAlignment="1" applyProtection="1">
      <alignment shrinkToFit="1"/>
      <protection/>
    </xf>
    <xf numFmtId="0" fontId="25" fillId="7" borderId="31" xfId="0" applyFont="1" applyFill="1" applyBorder="1" applyAlignment="1" applyProtection="1">
      <alignment horizontal="center"/>
      <protection/>
    </xf>
    <xf numFmtId="0" fontId="25" fillId="7" borderId="32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left" shrinkToFit="1"/>
      <protection locked="0"/>
    </xf>
    <xf numFmtId="0" fontId="16" fillId="2" borderId="0" xfId="0" applyFont="1" applyFill="1" applyAlignment="1" applyProtection="1">
      <alignment horizontal="left" textRotation="180"/>
      <protection/>
    </xf>
    <xf numFmtId="0" fontId="1" fillId="2" borderId="33" xfId="0" applyFont="1" applyFill="1" applyBorder="1" applyAlignment="1" applyProtection="1">
      <alignment horizontal="center" shrinkToFit="1"/>
      <protection locked="0"/>
    </xf>
    <xf numFmtId="0" fontId="1" fillId="2" borderId="34" xfId="0" applyFont="1" applyFill="1" applyBorder="1" applyAlignment="1" applyProtection="1">
      <alignment horizontal="center" shrinkToFit="1"/>
      <protection locked="0"/>
    </xf>
    <xf numFmtId="0" fontId="19" fillId="7" borderId="28" xfId="0" applyFont="1" applyFill="1" applyBorder="1" applyAlignment="1" applyProtection="1">
      <alignment horizontal="left" vertical="top" wrapText="1"/>
      <protection/>
    </xf>
    <xf numFmtId="0" fontId="19" fillId="7" borderId="35" xfId="0" applyFont="1" applyFill="1" applyBorder="1" applyAlignment="1" applyProtection="1">
      <alignment horizontal="left" vertical="top" wrapText="1"/>
      <protection/>
    </xf>
    <xf numFmtId="0" fontId="19" fillId="7" borderId="0" xfId="0" applyFont="1" applyFill="1" applyBorder="1" applyAlignment="1" applyProtection="1">
      <alignment horizontal="left" vertical="top" wrapText="1"/>
      <protection/>
    </xf>
    <xf numFmtId="0" fontId="19" fillId="7" borderId="36" xfId="0" applyFont="1" applyFill="1" applyBorder="1" applyAlignment="1" applyProtection="1">
      <alignment horizontal="left" vertical="top" wrapText="1"/>
      <protection/>
    </xf>
    <xf numFmtId="0" fontId="1" fillId="2" borderId="37" xfId="0" applyFont="1" applyFill="1" applyBorder="1" applyAlignment="1" applyProtection="1">
      <alignment horizontal="left" shrinkToFit="1"/>
      <protection locked="0"/>
    </xf>
    <xf numFmtId="0" fontId="1" fillId="2" borderId="0" xfId="0" applyFont="1" applyFill="1" applyBorder="1" applyAlignment="1" applyProtection="1">
      <alignment horizontal="left" shrinkToFit="1"/>
      <protection locked="0"/>
    </xf>
    <xf numFmtId="0" fontId="1" fillId="2" borderId="36" xfId="0" applyFont="1" applyFill="1" applyBorder="1" applyAlignment="1" applyProtection="1">
      <alignment horizontal="left" shrinkToFit="1"/>
      <protection locked="0"/>
    </xf>
    <xf numFmtId="0" fontId="25" fillId="7" borderId="38" xfId="0" applyFont="1" applyFill="1" applyBorder="1" applyAlignment="1" applyProtection="1">
      <alignment horizontal="center"/>
      <protection/>
    </xf>
    <xf numFmtId="0" fontId="1" fillId="7" borderId="20" xfId="0" applyFont="1" applyFill="1" applyBorder="1" applyAlignment="1" applyProtection="1">
      <alignment shrinkToFit="1"/>
      <protection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20" xfId="0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0" fillId="2" borderId="39" xfId="0" applyFill="1" applyBorder="1" applyAlignment="1" applyProtection="1">
      <alignment shrinkToFit="1"/>
      <protection/>
    </xf>
    <xf numFmtId="0" fontId="0" fillId="2" borderId="40" xfId="0" applyFill="1" applyBorder="1" applyAlignment="1" applyProtection="1">
      <alignment shrinkToFit="1"/>
      <protection/>
    </xf>
    <xf numFmtId="0" fontId="0" fillId="2" borderId="41" xfId="0" applyFill="1" applyBorder="1" applyAlignment="1" applyProtection="1">
      <alignment shrinkToFit="1"/>
      <protection/>
    </xf>
    <xf numFmtId="0" fontId="0" fillId="2" borderId="25" xfId="0" applyFill="1" applyBorder="1" applyAlignment="1" applyProtection="1">
      <alignment shrinkToFit="1"/>
      <protection/>
    </xf>
    <xf numFmtId="0" fontId="0" fillId="2" borderId="29" xfId="0" applyFill="1" applyBorder="1" applyAlignment="1" applyProtection="1">
      <alignment shrinkToFit="1"/>
      <protection/>
    </xf>
    <xf numFmtId="0" fontId="0" fillId="2" borderId="30" xfId="0" applyFill="1" applyBorder="1" applyAlignment="1" applyProtection="1">
      <alignment shrinkToFit="1"/>
      <protection/>
    </xf>
    <xf numFmtId="0" fontId="23" fillId="6" borderId="21" xfId="0" applyFont="1" applyFill="1" applyBorder="1" applyAlignment="1" applyProtection="1">
      <alignment horizontal="center"/>
      <protection/>
    </xf>
    <xf numFmtId="0" fontId="1" fillId="2" borderId="25" xfId="0" applyFont="1" applyFill="1" applyBorder="1" applyAlignment="1" applyProtection="1">
      <alignment shrinkToFit="1"/>
      <protection/>
    </xf>
    <xf numFmtId="0" fontId="1" fillId="2" borderId="29" xfId="0" applyFont="1" applyFill="1" applyBorder="1" applyAlignment="1" applyProtection="1">
      <alignment shrinkToFit="1"/>
      <protection/>
    </xf>
    <xf numFmtId="0" fontId="1" fillId="2" borderId="30" xfId="0" applyFont="1" applyFill="1" applyBorder="1" applyAlignment="1" applyProtection="1">
      <alignment shrinkToFit="1"/>
      <protection/>
    </xf>
    <xf numFmtId="0" fontId="0" fillId="2" borderId="8" xfId="0" applyFill="1" applyBorder="1" applyAlignment="1" applyProtection="1">
      <alignment/>
      <protection locked="0"/>
    </xf>
    <xf numFmtId="0" fontId="1" fillId="2" borderId="8" xfId="0" applyFont="1" applyFill="1" applyBorder="1" applyAlignment="1" applyProtection="1">
      <alignment/>
      <protection locked="0"/>
    </xf>
    <xf numFmtId="0" fontId="1" fillId="2" borderId="25" xfId="0" applyFont="1" applyFill="1" applyBorder="1" applyAlignment="1" applyProtection="1">
      <alignment horizontal="left"/>
      <protection locked="0"/>
    </xf>
    <xf numFmtId="0" fontId="1" fillId="2" borderId="25" xfId="0" applyFont="1" applyFill="1" applyBorder="1" applyAlignment="1" applyProtection="1">
      <alignment/>
      <protection locked="0"/>
    </xf>
    <xf numFmtId="0" fontId="1" fillId="2" borderId="29" xfId="0" applyFont="1" applyFill="1" applyBorder="1" applyAlignment="1" applyProtection="1">
      <alignment/>
      <protection locked="0"/>
    </xf>
    <xf numFmtId="0" fontId="1" fillId="2" borderId="30" xfId="0" applyFont="1" applyFill="1" applyBorder="1" applyAlignment="1" applyProtection="1">
      <alignment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 horizontal="center"/>
      <protection locked="0"/>
    </xf>
    <xf numFmtId="0" fontId="1" fillId="2" borderId="30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 textRotation="180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4" fillId="2" borderId="33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34" xfId="0" applyFont="1" applyFill="1" applyBorder="1" applyAlignment="1" applyProtection="1">
      <alignment horizontal="center" vertical="center" shrinkToFit="1"/>
      <protection locked="0"/>
    </xf>
    <xf numFmtId="0" fontId="8" fillId="4" borderId="36" xfId="0" applyFont="1" applyFill="1" applyBorder="1" applyAlignment="1" applyProtection="1">
      <alignment horizontal="right" vertical="center" textRotation="90"/>
      <protection/>
    </xf>
    <xf numFmtId="0" fontId="0" fillId="4" borderId="36" xfId="0" applyFill="1" applyBorder="1" applyAlignment="1">
      <alignment/>
    </xf>
    <xf numFmtId="0" fontId="2" fillId="2" borderId="36" xfId="0" applyFont="1" applyFill="1" applyBorder="1" applyAlignment="1" applyProtection="1">
      <alignment horizontal="left"/>
      <protection locked="0"/>
    </xf>
    <xf numFmtId="0" fontId="0" fillId="4" borderId="42" xfId="0" applyFill="1" applyBorder="1" applyAlignment="1">
      <alignment/>
    </xf>
    <xf numFmtId="0" fontId="9" fillId="2" borderId="33" xfId="0" applyFont="1" applyFill="1" applyBorder="1" applyAlignment="1" applyProtection="1">
      <alignment horizontal="center"/>
      <protection/>
    </xf>
    <xf numFmtId="0" fontId="9" fillId="2" borderId="7" xfId="0" applyFont="1" applyFill="1" applyBorder="1" applyAlignment="1" applyProtection="1">
      <alignment horizontal="center"/>
      <protection/>
    </xf>
    <xf numFmtId="0" fontId="9" fillId="2" borderId="34" xfId="0" applyFont="1" applyFill="1" applyBorder="1" applyAlignment="1" applyProtection="1">
      <alignment horizontal="center"/>
      <protection/>
    </xf>
    <xf numFmtId="0" fontId="8" fillId="4" borderId="37" xfId="0" applyFont="1" applyFill="1" applyBorder="1" applyAlignment="1" applyProtection="1">
      <alignment vertical="center" textRotation="180"/>
      <protection/>
    </xf>
    <xf numFmtId="0" fontId="15" fillId="2" borderId="0" xfId="0" applyFont="1" applyFill="1" applyAlignment="1" applyProtection="1">
      <alignment horizontal="right"/>
      <protection/>
    </xf>
    <xf numFmtId="0" fontId="8" fillId="4" borderId="43" xfId="0" applyFont="1" applyFill="1" applyBorder="1" applyAlignment="1" applyProtection="1">
      <alignment vertical="center" textRotation="180"/>
      <protection/>
    </xf>
    <xf numFmtId="0" fontId="1" fillId="2" borderId="6" xfId="0" applyFont="1" applyFill="1" applyBorder="1" applyAlignment="1" applyProtection="1">
      <alignment horizontal="center" shrinkToFit="1"/>
      <protection locked="0"/>
    </xf>
    <xf numFmtId="164" fontId="12" fillId="2" borderId="44" xfId="0" applyNumberFormat="1" applyFont="1" applyFill="1" applyBorder="1" applyAlignment="1" applyProtection="1">
      <alignment horizontal="right" shrinkToFit="1"/>
      <protection/>
    </xf>
    <xf numFmtId="164" fontId="12" fillId="2" borderId="45" xfId="0" applyNumberFormat="1" applyFont="1" applyFill="1" applyBorder="1" applyAlignment="1" applyProtection="1">
      <alignment horizontal="right" shrinkToFit="1"/>
      <protection/>
    </xf>
    <xf numFmtId="0" fontId="2" fillId="2" borderId="29" xfId="0" applyFont="1" applyFill="1" applyBorder="1" applyAlignment="1" applyProtection="1">
      <alignment horizontal="center" shrinkToFi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49" fontId="18" fillId="2" borderId="46" xfId="0" applyNumberFormat="1" applyFont="1" applyFill="1" applyBorder="1" applyAlignment="1">
      <alignment wrapText="1"/>
    </xf>
    <xf numFmtId="49" fontId="18" fillId="2" borderId="47" xfId="0" applyNumberFormat="1" applyFont="1" applyFill="1" applyBorder="1" applyAlignment="1">
      <alignment wrapText="1"/>
    </xf>
    <xf numFmtId="49" fontId="18" fillId="2" borderId="48" xfId="0" applyNumberFormat="1" applyFont="1" applyFill="1" applyBorder="1" applyAlignment="1">
      <alignment wrapText="1"/>
    </xf>
    <xf numFmtId="0" fontId="1" fillId="2" borderId="25" xfId="0" applyFont="1" applyFill="1" applyBorder="1" applyAlignment="1" applyProtection="1">
      <alignment horizontal="left" shrinkToFit="1"/>
      <protection locked="0"/>
    </xf>
    <xf numFmtId="0" fontId="1" fillId="2" borderId="30" xfId="0" applyFont="1" applyFill="1" applyBorder="1" applyAlignment="1" applyProtection="1">
      <alignment horizontal="left" shrinkToFit="1"/>
      <protection locked="0"/>
    </xf>
    <xf numFmtId="0" fontId="1" fillId="5" borderId="8" xfId="0" applyFont="1" applyFill="1" applyBorder="1" applyAlignment="1" applyProtection="1">
      <alignment/>
      <protection/>
    </xf>
    <xf numFmtId="0" fontId="1" fillId="2" borderId="25" xfId="0" applyFont="1" applyFill="1" applyBorder="1" applyAlignment="1" applyProtection="1">
      <alignment shrinkToFit="1"/>
      <protection locked="0"/>
    </xf>
    <xf numFmtId="0" fontId="1" fillId="2" borderId="49" xfId="0" applyFont="1" applyFill="1" applyBorder="1" applyAlignment="1" applyProtection="1">
      <alignment shrinkToFit="1"/>
      <protection locked="0"/>
    </xf>
    <xf numFmtId="0" fontId="16" fillId="2" borderId="0" xfId="0" applyFont="1" applyFill="1" applyBorder="1" applyAlignment="1" applyProtection="1">
      <alignment horizontal="right" shrinkToFit="1"/>
      <protection/>
    </xf>
    <xf numFmtId="0" fontId="1" fillId="2" borderId="22" xfId="0" applyFont="1" applyFill="1" applyBorder="1" applyAlignment="1" applyProtection="1">
      <alignment shrinkToFit="1"/>
      <protection locked="0"/>
    </xf>
    <xf numFmtId="0" fontId="1" fillId="2" borderId="8" xfId="0" applyFont="1" applyFill="1" applyBorder="1" applyAlignment="1" applyProtection="1">
      <alignment shrinkToFit="1"/>
      <protection locked="0"/>
    </xf>
    <xf numFmtId="0" fontId="1" fillId="5" borderId="19" xfId="0" applyFont="1" applyFill="1" applyBorder="1" applyAlignment="1" applyProtection="1">
      <alignment horizontal="center"/>
      <protection/>
    </xf>
    <xf numFmtId="0" fontId="1" fillId="5" borderId="20" xfId="0" applyFont="1" applyFill="1" applyBorder="1" applyAlignment="1" applyProtection="1">
      <alignment horizontal="center"/>
      <protection/>
    </xf>
    <xf numFmtId="0" fontId="0" fillId="2" borderId="22" xfId="0" applyFill="1" applyBorder="1" applyAlignment="1" applyProtection="1">
      <alignment horizontal="center" shrinkToFit="1"/>
      <protection locked="0"/>
    </xf>
    <xf numFmtId="0" fontId="0" fillId="2" borderId="8" xfId="0" applyFill="1" applyBorder="1" applyAlignment="1" applyProtection="1">
      <alignment shrinkToFit="1"/>
      <protection locked="0"/>
    </xf>
    <xf numFmtId="0" fontId="18" fillId="2" borderId="50" xfId="0" applyFont="1" applyFill="1" applyBorder="1" applyAlignment="1" applyProtection="1">
      <alignment horizontal="left" vertical="top" wrapText="1" shrinkToFit="1"/>
      <protection/>
    </xf>
    <xf numFmtId="0" fontId="18" fillId="2" borderId="0" xfId="0" applyFont="1" applyFill="1" applyBorder="1" applyAlignment="1" applyProtection="1">
      <alignment horizontal="left" vertical="top" wrapText="1" shrinkToFit="1"/>
      <protection/>
    </xf>
    <xf numFmtId="0" fontId="1" fillId="2" borderId="39" xfId="0" applyFont="1" applyFill="1" applyBorder="1" applyAlignment="1" applyProtection="1">
      <alignment shrinkToFit="1"/>
      <protection/>
    </xf>
    <xf numFmtId="0" fontId="1" fillId="2" borderId="40" xfId="0" applyFont="1" applyFill="1" applyBorder="1" applyAlignment="1" applyProtection="1">
      <alignment shrinkToFit="1"/>
      <protection/>
    </xf>
    <xf numFmtId="0" fontId="1" fillId="2" borderId="41" xfId="0" applyFont="1" applyFill="1" applyBorder="1" applyAlignment="1" applyProtection="1">
      <alignment shrinkToFit="1"/>
      <protection/>
    </xf>
    <xf numFmtId="0" fontId="6" fillId="5" borderId="51" xfId="0" applyFont="1" applyFill="1" applyBorder="1" applyAlignment="1" applyProtection="1">
      <alignment horizontal="center"/>
      <protection/>
    </xf>
    <xf numFmtId="0" fontId="0" fillId="5" borderId="51" xfId="0" applyFill="1" applyBorder="1" applyAlignment="1" applyProtection="1">
      <alignment/>
      <protection/>
    </xf>
    <xf numFmtId="0" fontId="6" fillId="5" borderId="52" xfId="0" applyFont="1" applyFill="1" applyBorder="1" applyAlignment="1" applyProtection="1">
      <alignment horizontal="center" vertical="center"/>
      <protection/>
    </xf>
    <xf numFmtId="0" fontId="6" fillId="5" borderId="5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8">
    <dxf>
      <font>
        <color rgb="FFFF0000"/>
      </font>
      <fill>
        <patternFill patternType="gray0625">
          <fgColor rgb="FFFF0000"/>
          <bgColor rgb="FFFFFFFF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/>
    </dxf>
    <dxf>
      <fill>
        <patternFill>
          <bgColor rgb="FFDDDDDD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/>
    </dxf>
    <dxf>
      <border/>
    </dxf>
    <dxf>
      <font>
        <color rgb="FFFFFFFF"/>
      </font>
      <border/>
    </dxf>
    <dxf>
      <fill>
        <patternFill>
          <bgColor rgb="FFCCFFFF"/>
        </patternFill>
      </fill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DDDDDD"/>
      <rgbColor rgb="00CCFFCC"/>
      <rgbColor rgb="00CCECFF"/>
      <rgbColor rgb="00FFCCFF"/>
      <rgbColor rgb="00FFCCCC"/>
      <rgbColor rgb="00FFFFCC"/>
      <rgbColor rgb="00CCFF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FF"/>
      <rgbColor rgb="00CCFFFF"/>
      <rgbColor rgb="00FFCCFF"/>
      <rgbColor rgb="00EAEAEA"/>
      <rgbColor rgb="00FFCCCC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15</xdr:row>
      <xdr:rowOff>161925</xdr:rowOff>
    </xdr:from>
    <xdr:to>
      <xdr:col>15</xdr:col>
      <xdr:colOff>209550</xdr:colOff>
      <xdr:row>21</xdr:row>
      <xdr:rowOff>76200</xdr:rowOff>
    </xdr:to>
    <xdr:sp>
      <xdr:nvSpPr>
        <xdr:cNvPr id="1" name="AutoShape 24"/>
        <xdr:cNvSpPr>
          <a:spLocks/>
        </xdr:cNvSpPr>
      </xdr:nvSpPr>
      <xdr:spPr>
        <a:xfrm>
          <a:off x="7153275" y="2828925"/>
          <a:ext cx="161925" cy="10191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27</xdr:row>
      <xdr:rowOff>180975</xdr:rowOff>
    </xdr:from>
    <xdr:to>
      <xdr:col>18</xdr:col>
      <xdr:colOff>200025</xdr:colOff>
      <xdr:row>34</xdr:row>
      <xdr:rowOff>19050</xdr:rowOff>
    </xdr:to>
    <xdr:sp>
      <xdr:nvSpPr>
        <xdr:cNvPr id="2" name="AutoShape 25"/>
        <xdr:cNvSpPr>
          <a:spLocks/>
        </xdr:cNvSpPr>
      </xdr:nvSpPr>
      <xdr:spPr>
        <a:xfrm>
          <a:off x="7762875" y="5095875"/>
          <a:ext cx="152400" cy="9810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M2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8.00390625" style="12" customWidth="1"/>
    <col min="3" max="3" width="3.7109375" style="12" customWidth="1"/>
    <col min="4" max="4" width="5.8515625" style="12" customWidth="1"/>
    <col min="5" max="5" width="10.00390625" style="12" customWidth="1"/>
    <col min="6" max="6" width="5.28125" style="12" customWidth="1"/>
    <col min="7" max="7" width="29.8515625" style="12" hidden="1" customWidth="1"/>
    <col min="8" max="8" width="5.140625" style="12" customWidth="1"/>
    <col min="9" max="9" width="4.8515625" style="1" customWidth="1"/>
    <col min="10" max="10" width="5.28125" style="1" customWidth="1"/>
    <col min="11" max="11" width="6.140625" style="1" customWidth="1"/>
    <col min="12" max="12" width="5.28125" style="1" customWidth="1"/>
    <col min="13" max="13" width="17.421875" style="1" customWidth="1"/>
    <col min="14" max="14" width="5.8515625" style="1" customWidth="1"/>
    <col min="15" max="15" width="11.00390625" style="1" customWidth="1"/>
    <col min="16" max="16" width="3.421875" style="1" customWidth="1"/>
    <col min="17" max="18" width="2.8515625" style="1" customWidth="1"/>
    <col min="19" max="19" width="3.7109375" style="1" customWidth="1"/>
    <col min="20" max="20" width="2.00390625" style="1" customWidth="1"/>
    <col min="21" max="21" width="3.00390625" style="1" hidden="1" customWidth="1"/>
    <col min="22" max="22" width="14.57421875" style="1" bestFit="1" customWidth="1"/>
    <col min="23" max="23" width="5.8515625" style="1" customWidth="1"/>
    <col min="24" max="26" width="2.00390625" style="1" customWidth="1"/>
    <col min="27" max="27" width="12.140625" style="1" hidden="1" customWidth="1"/>
    <col min="28" max="28" width="12.28125" style="1" hidden="1" customWidth="1"/>
    <col min="29" max="34" width="2.00390625" style="1" hidden="1" customWidth="1"/>
    <col min="35" max="41" width="9.140625" style="12" hidden="1" customWidth="1"/>
    <col min="42" max="192" width="9.140625" style="1" customWidth="1"/>
    <col min="193" max="16384" width="9.140625" style="12" customWidth="1"/>
  </cols>
  <sheetData>
    <row r="1" spans="2:41" ht="15" customHeight="1" thickBot="1">
      <c r="B1" s="10" t="s">
        <v>134</v>
      </c>
      <c r="C1" s="177"/>
      <c r="D1" s="177"/>
      <c r="E1" s="177"/>
      <c r="F1" s="1"/>
      <c r="G1" s="1"/>
      <c r="H1" s="8" t="s">
        <v>89</v>
      </c>
      <c r="I1" s="107"/>
      <c r="K1" s="10" t="s">
        <v>123</v>
      </c>
      <c r="L1" s="107"/>
      <c r="M1" s="10" t="s">
        <v>122</v>
      </c>
      <c r="N1" s="107"/>
      <c r="P1" s="50"/>
      <c r="Q1" s="202"/>
      <c r="R1" s="203"/>
      <c r="S1" s="51"/>
      <c r="V1" s="1" t="s">
        <v>44</v>
      </c>
      <c r="AI1" s="1"/>
      <c r="AJ1" s="1"/>
      <c r="AK1" s="1"/>
      <c r="AL1" s="1"/>
      <c r="AM1" s="1"/>
      <c r="AN1" s="1"/>
      <c r="AO1" s="1"/>
    </row>
    <row r="2" spans="2:41" ht="15" customHeight="1" thickBot="1">
      <c r="B2" s="10" t="s">
        <v>133</v>
      </c>
      <c r="C2" s="180"/>
      <c r="D2" s="180"/>
      <c r="E2" s="180"/>
      <c r="F2" s="5"/>
      <c r="G2" s="5"/>
      <c r="H2" s="9" t="s">
        <v>121</v>
      </c>
      <c r="I2" s="107"/>
      <c r="K2" s="10" t="s">
        <v>52</v>
      </c>
      <c r="L2" s="107"/>
      <c r="M2" s="10" t="s">
        <v>49</v>
      </c>
      <c r="N2" s="125"/>
      <c r="O2" s="125"/>
      <c r="P2" s="174" t="s">
        <v>106</v>
      </c>
      <c r="Q2" s="204"/>
      <c r="R2" s="204"/>
      <c r="S2" s="167" t="s">
        <v>107</v>
      </c>
      <c r="T2" s="13"/>
      <c r="U2" s="1">
        <v>23</v>
      </c>
      <c r="V2" s="27" t="s">
        <v>1</v>
      </c>
      <c r="W2" s="28" t="s">
        <v>2</v>
      </c>
      <c r="AI2" s="1"/>
      <c r="AJ2" s="1"/>
      <c r="AK2" s="1"/>
      <c r="AL2" s="14"/>
      <c r="AM2" s="1"/>
      <c r="AN2" s="1"/>
      <c r="AO2" s="1"/>
    </row>
    <row r="3" spans="2:41" ht="15" customHeight="1" thickBot="1">
      <c r="B3" s="6" t="s">
        <v>126</v>
      </c>
      <c r="C3" s="4"/>
      <c r="D3" s="178" t="s">
        <v>135</v>
      </c>
      <c r="E3" s="179"/>
      <c r="F3" s="4"/>
      <c r="G3" s="41"/>
      <c r="H3" s="3" t="s">
        <v>102</v>
      </c>
      <c r="I3" s="10" t="s">
        <v>45</v>
      </c>
      <c r="J3" s="177"/>
      <c r="K3" s="177"/>
      <c r="L3" s="10" t="s">
        <v>125</v>
      </c>
      <c r="M3" s="134"/>
      <c r="N3" s="134"/>
      <c r="O3" s="135"/>
      <c r="P3" s="174"/>
      <c r="Q3" s="204"/>
      <c r="R3" s="204"/>
      <c r="S3" s="168"/>
      <c r="T3" s="13"/>
      <c r="U3" s="1">
        <v>22</v>
      </c>
      <c r="V3" s="29" t="s">
        <v>4</v>
      </c>
      <c r="W3" s="29">
        <v>3</v>
      </c>
      <c r="AI3" s="1"/>
      <c r="AJ3" s="1"/>
      <c r="AK3" s="1"/>
      <c r="AL3" s="1"/>
      <c r="AN3" s="1"/>
      <c r="AO3" s="1"/>
    </row>
    <row r="4" spans="1:41" ht="15" customHeight="1" thickBot="1">
      <c r="A4" s="89" t="s">
        <v>76</v>
      </c>
      <c r="B4" s="163" t="s">
        <v>91</v>
      </c>
      <c r="C4" s="163"/>
      <c r="D4" s="164"/>
      <c r="E4" s="165"/>
      <c r="F4" s="166"/>
      <c r="G4" s="38"/>
      <c r="H4" s="95"/>
      <c r="I4" s="10" t="s">
        <v>124</v>
      </c>
      <c r="J4" s="125"/>
      <c r="K4" s="125"/>
      <c r="M4" s="10" t="s">
        <v>67</v>
      </c>
      <c r="P4" s="174"/>
      <c r="Q4" s="204"/>
      <c r="R4" s="204"/>
      <c r="S4" s="168"/>
      <c r="T4" s="13"/>
      <c r="U4" s="1">
        <v>21</v>
      </c>
      <c r="V4" s="29" t="s">
        <v>5</v>
      </c>
      <c r="W4" s="29">
        <v>7</v>
      </c>
      <c r="AI4" s="162" t="s">
        <v>137</v>
      </c>
      <c r="AJ4" s="162" t="s">
        <v>127</v>
      </c>
      <c r="AK4" s="162" t="s">
        <v>128</v>
      </c>
      <c r="AL4" s="1"/>
      <c r="AM4" s="1"/>
      <c r="AN4" s="1"/>
      <c r="AO4" s="1"/>
    </row>
    <row r="5" spans="1:41" ht="15" customHeight="1" thickBot="1">
      <c r="A5" s="89" t="s">
        <v>77</v>
      </c>
      <c r="B5" s="163" t="s">
        <v>92</v>
      </c>
      <c r="C5" s="163"/>
      <c r="D5" s="164"/>
      <c r="E5" s="165"/>
      <c r="F5" s="166"/>
      <c r="G5" s="38"/>
      <c r="H5" s="95"/>
      <c r="I5" s="133"/>
      <c r="J5" s="134"/>
      <c r="K5" s="134"/>
      <c r="L5" s="134"/>
      <c r="M5" s="134"/>
      <c r="N5" s="134"/>
      <c r="O5" s="135"/>
      <c r="P5" s="174"/>
      <c r="Q5" s="204"/>
      <c r="R5" s="204"/>
      <c r="S5" s="168"/>
      <c r="T5" s="13"/>
      <c r="U5" s="1">
        <v>20</v>
      </c>
      <c r="V5" s="29" t="s">
        <v>6</v>
      </c>
      <c r="W5" s="29">
        <v>11</v>
      </c>
      <c r="AI5" s="162"/>
      <c r="AJ5" s="162"/>
      <c r="AK5" s="162"/>
      <c r="AL5" s="1"/>
      <c r="AM5" s="1"/>
      <c r="AN5" s="1"/>
      <c r="AO5" s="1"/>
    </row>
    <row r="6" spans="1:41" ht="15" customHeight="1" thickBot="1">
      <c r="A6" s="89" t="s">
        <v>78</v>
      </c>
      <c r="B6" s="163" t="s">
        <v>90</v>
      </c>
      <c r="C6" s="163"/>
      <c r="D6" s="164"/>
      <c r="E6" s="165"/>
      <c r="F6" s="166"/>
      <c r="G6" s="38"/>
      <c r="H6" s="95"/>
      <c r="I6" s="94"/>
      <c r="J6" s="136" t="s">
        <v>53</v>
      </c>
      <c r="K6" s="123"/>
      <c r="L6" s="123"/>
      <c r="M6" s="123"/>
      <c r="N6" s="123"/>
      <c r="O6" s="124"/>
      <c r="P6" s="174"/>
      <c r="Q6" s="204"/>
      <c r="R6" s="204"/>
      <c r="S6" s="168"/>
      <c r="T6" s="13"/>
      <c r="U6" s="1">
        <v>19</v>
      </c>
      <c r="V6" s="29" t="s">
        <v>7</v>
      </c>
      <c r="W6" s="29">
        <v>15</v>
      </c>
      <c r="AI6" s="162"/>
      <c r="AJ6" s="162"/>
      <c r="AK6" s="162"/>
      <c r="AL6" s="1"/>
      <c r="AM6" s="1"/>
      <c r="AN6" s="1"/>
      <c r="AO6" s="1"/>
    </row>
    <row r="7" spans="1:41" ht="15" customHeight="1" thickBot="1">
      <c r="A7" s="89" t="s">
        <v>79</v>
      </c>
      <c r="B7" s="163" t="s">
        <v>93</v>
      </c>
      <c r="C7" s="163"/>
      <c r="D7" s="164"/>
      <c r="E7" s="165"/>
      <c r="F7" s="166"/>
      <c r="G7" s="38"/>
      <c r="H7" s="95"/>
      <c r="I7" s="94"/>
      <c r="J7" s="97"/>
      <c r="K7" s="98"/>
      <c r="L7" s="99" t="s">
        <v>54</v>
      </c>
      <c r="M7" s="96" t="str">
        <f>strength_score&amp;" + "&amp;strength_score</f>
        <v> + </v>
      </c>
      <c r="N7" s="131" t="s">
        <v>55</v>
      </c>
      <c r="O7" s="132"/>
      <c r="P7" s="175"/>
      <c r="Q7" s="204"/>
      <c r="R7" s="204"/>
      <c r="S7" s="169"/>
      <c r="T7" s="13"/>
      <c r="U7" s="1">
        <v>18</v>
      </c>
      <c r="V7" s="29" t="s">
        <v>8</v>
      </c>
      <c r="W7" s="29">
        <v>19</v>
      </c>
      <c r="AI7" s="162"/>
      <c r="AJ7" s="162"/>
      <c r="AK7" s="162"/>
      <c r="AL7" s="1"/>
      <c r="AM7" s="1"/>
      <c r="AN7" s="1"/>
      <c r="AO7" s="1"/>
    </row>
    <row r="8" spans="1:41" ht="15" customHeight="1" thickBot="1">
      <c r="A8" s="89" t="s">
        <v>80</v>
      </c>
      <c r="B8" s="163" t="s">
        <v>94</v>
      </c>
      <c r="C8" s="163"/>
      <c r="D8" s="164"/>
      <c r="E8" s="165"/>
      <c r="F8" s="166"/>
      <c r="G8" s="38"/>
      <c r="H8" s="95"/>
      <c r="I8" s="94"/>
      <c r="J8" s="97"/>
      <c r="K8" s="98"/>
      <c r="L8" s="99" t="s">
        <v>56</v>
      </c>
      <c r="M8" s="96" t="str">
        <f>vitality_score&amp;" + "&amp;will_score</f>
        <v> + </v>
      </c>
      <c r="N8" s="131" t="s">
        <v>57</v>
      </c>
      <c r="O8" s="132"/>
      <c r="P8" s="175"/>
      <c r="Q8" s="204"/>
      <c r="R8" s="204"/>
      <c r="S8" s="169"/>
      <c r="T8" s="13"/>
      <c r="U8" s="1">
        <v>17</v>
      </c>
      <c r="V8" s="29" t="s">
        <v>9</v>
      </c>
      <c r="W8" s="29">
        <v>23</v>
      </c>
      <c r="AI8" s="162"/>
      <c r="AJ8" s="162"/>
      <c r="AK8" s="162"/>
      <c r="AL8" s="1"/>
      <c r="AM8" s="1"/>
      <c r="AN8" s="1"/>
      <c r="AO8" s="1"/>
    </row>
    <row r="9" spans="1:41" ht="15" customHeight="1" thickBot="1">
      <c r="A9" s="89" t="s">
        <v>81</v>
      </c>
      <c r="B9" s="163" t="s">
        <v>95</v>
      </c>
      <c r="C9" s="163"/>
      <c r="D9" s="164"/>
      <c r="E9" s="165"/>
      <c r="F9" s="166"/>
      <c r="G9" s="38"/>
      <c r="H9" s="95"/>
      <c r="I9" s="94"/>
      <c r="J9" s="97"/>
      <c r="K9" s="98"/>
      <c r="L9" s="99" t="s">
        <v>58</v>
      </c>
      <c r="M9" s="96" t="str">
        <f>agility_score&amp;" + "&amp;alertness_score</f>
        <v> + </v>
      </c>
      <c r="N9" s="131" t="s">
        <v>59</v>
      </c>
      <c r="O9" s="132"/>
      <c r="P9" s="175"/>
      <c r="Q9" s="204"/>
      <c r="R9" s="204"/>
      <c r="S9" s="169"/>
      <c r="T9" s="13"/>
      <c r="U9" s="1">
        <v>16</v>
      </c>
      <c r="V9" s="29" t="s">
        <v>10</v>
      </c>
      <c r="W9" s="29">
        <v>27</v>
      </c>
      <c r="AI9" s="162"/>
      <c r="AJ9" s="162"/>
      <c r="AK9" s="162"/>
      <c r="AL9" s="1"/>
      <c r="AM9" s="1"/>
      <c r="AN9" s="1"/>
      <c r="AO9" s="1"/>
    </row>
    <row r="10" spans="1:41" ht="15" customHeight="1" thickBot="1">
      <c r="A10" s="126" t="s">
        <v>47</v>
      </c>
      <c r="B10" s="2"/>
      <c r="C10" s="115" t="s">
        <v>50</v>
      </c>
      <c r="D10" s="127"/>
      <c r="E10" s="128"/>
      <c r="F10" s="116" t="s">
        <v>51</v>
      </c>
      <c r="G10" s="16"/>
      <c r="H10" s="7">
        <f>SUM(attribute_cost)</f>
        <v>0</v>
      </c>
      <c r="I10" s="94"/>
      <c r="J10" s="97"/>
      <c r="K10" s="98"/>
      <c r="L10" s="99" t="s">
        <v>60</v>
      </c>
      <c r="M10" s="96" t="str">
        <f>strength_score&amp;" + "&amp;vitality_score</f>
        <v> + </v>
      </c>
      <c r="N10" s="131" t="s">
        <v>61</v>
      </c>
      <c r="O10" s="132"/>
      <c r="P10" s="174"/>
      <c r="Q10" s="204"/>
      <c r="R10" s="204"/>
      <c r="S10" s="168"/>
      <c r="T10" s="13"/>
      <c r="U10" s="1">
        <v>15</v>
      </c>
      <c r="V10" s="29" t="s">
        <v>11</v>
      </c>
      <c r="W10" s="29">
        <v>31</v>
      </c>
      <c r="AI10" s="162"/>
      <c r="AJ10" s="162"/>
      <c r="AK10" s="162"/>
      <c r="AL10" s="1"/>
      <c r="AM10" s="1"/>
      <c r="AN10" s="1"/>
      <c r="AO10" s="1"/>
    </row>
    <row r="11" spans="1:41" ht="15" customHeight="1" thickBot="1">
      <c r="A11" s="126"/>
      <c r="B11" s="163" t="s">
        <v>104</v>
      </c>
      <c r="C11" s="163"/>
      <c r="D11" s="171" t="str">
        <f>agility_score&amp;" + "&amp;alertness_score</f>
        <v> + </v>
      </c>
      <c r="E11" s="172"/>
      <c r="F11" s="173"/>
      <c r="G11" s="42"/>
      <c r="H11" s="1"/>
      <c r="I11" s="94"/>
      <c r="J11" s="97"/>
      <c r="K11" s="99"/>
      <c r="L11" s="99" t="s">
        <v>62</v>
      </c>
      <c r="M11" s="96" t="str">
        <f>int_score&amp;" + "&amp;alertness_score</f>
        <v> + </v>
      </c>
      <c r="N11" s="131" t="s">
        <v>63</v>
      </c>
      <c r="O11" s="132"/>
      <c r="P11" s="175"/>
      <c r="Q11" s="204"/>
      <c r="R11" s="204"/>
      <c r="S11" s="169"/>
      <c r="T11" s="13"/>
      <c r="U11" s="1">
        <v>14</v>
      </c>
      <c r="AI11" s="162"/>
      <c r="AJ11" s="162"/>
      <c r="AK11" s="162"/>
      <c r="AL11" s="1"/>
      <c r="AM11" s="1"/>
      <c r="AN11" s="1"/>
      <c r="AO11" s="1"/>
    </row>
    <row r="12" spans="1:41" ht="15" customHeight="1" thickBot="1">
      <c r="A12" s="126"/>
      <c r="B12" s="163" t="s">
        <v>105</v>
      </c>
      <c r="C12" s="163"/>
      <c r="D12" s="171"/>
      <c r="E12" s="172"/>
      <c r="F12" s="173"/>
      <c r="G12" s="42"/>
      <c r="H12" s="1"/>
      <c r="I12" s="94"/>
      <c r="J12" s="97"/>
      <c r="K12" s="114"/>
      <c r="L12" s="99" t="s">
        <v>64</v>
      </c>
      <c r="M12" s="96" t="str">
        <f>vitality_score&amp;" + "&amp;vitality_score</f>
        <v> + </v>
      </c>
      <c r="N12" s="131" t="s">
        <v>65</v>
      </c>
      <c r="O12" s="132"/>
      <c r="P12" s="174"/>
      <c r="Q12" s="204"/>
      <c r="R12" s="204"/>
      <c r="S12" s="168"/>
      <c r="T12" s="13"/>
      <c r="U12" s="1">
        <v>13</v>
      </c>
      <c r="V12" s="28" t="s">
        <v>25</v>
      </c>
      <c r="AI12" s="162"/>
      <c r="AJ12" s="162"/>
      <c r="AK12" s="162"/>
      <c r="AL12" s="1"/>
      <c r="AM12" s="1"/>
      <c r="AN12" s="1"/>
      <c r="AO12" s="1"/>
    </row>
    <row r="13" spans="1:41" ht="15" customHeight="1" thickBot="1">
      <c r="A13" s="126"/>
      <c r="B13" s="1"/>
      <c r="C13" s="11" t="s">
        <v>119</v>
      </c>
      <c r="D13" s="86"/>
      <c r="E13" s="11" t="s">
        <v>120</v>
      </c>
      <c r="F13" s="43"/>
      <c r="G13" s="41"/>
      <c r="I13" s="94"/>
      <c r="J13" s="100"/>
      <c r="K13" s="101"/>
      <c r="L13" s="102" t="s">
        <v>68</v>
      </c>
      <c r="M13" s="103" t="str">
        <f>int_score&amp;" + "&amp;perception</f>
        <v> + </v>
      </c>
      <c r="N13" s="129" t="s">
        <v>65</v>
      </c>
      <c r="O13" s="130"/>
      <c r="P13" s="174"/>
      <c r="Q13" s="204"/>
      <c r="R13" s="204"/>
      <c r="S13" s="168"/>
      <c r="T13" s="13"/>
      <c r="U13" s="1">
        <v>12</v>
      </c>
      <c r="V13" s="29" t="s">
        <v>4</v>
      </c>
      <c r="W13" s="29">
        <v>10</v>
      </c>
      <c r="AI13" s="162"/>
      <c r="AJ13" s="162"/>
      <c r="AK13" s="162"/>
      <c r="AL13" s="1"/>
      <c r="AM13" s="1"/>
      <c r="AN13" s="1"/>
      <c r="AO13" s="1"/>
    </row>
    <row r="14" spans="1:41" ht="15" customHeight="1" thickBot="1">
      <c r="A14" s="126"/>
      <c r="B14" s="2" t="s">
        <v>112</v>
      </c>
      <c r="C14" s="1"/>
      <c r="D14" s="18" t="s">
        <v>103</v>
      </c>
      <c r="E14" s="17" t="s">
        <v>113</v>
      </c>
      <c r="F14" s="1"/>
      <c r="G14" s="1"/>
      <c r="H14" s="1"/>
      <c r="N14" s="19"/>
      <c r="O14" s="17" t="s">
        <v>114</v>
      </c>
      <c r="P14" s="174"/>
      <c r="Q14" s="204"/>
      <c r="R14" s="204"/>
      <c r="S14" s="168"/>
      <c r="T14" s="13"/>
      <c r="U14" s="1">
        <v>11</v>
      </c>
      <c r="V14" s="29" t="s">
        <v>5</v>
      </c>
      <c r="W14" s="29">
        <v>14</v>
      </c>
      <c r="AI14" s="162"/>
      <c r="AJ14" s="162"/>
      <c r="AK14" s="162"/>
      <c r="AL14" s="1"/>
      <c r="AM14" s="1"/>
      <c r="AN14" s="1"/>
      <c r="AO14" s="1"/>
    </row>
    <row r="15" spans="1:41" ht="15" customHeight="1" hidden="1">
      <c r="A15" s="126"/>
      <c r="B15" s="17"/>
      <c r="C15" s="1"/>
      <c r="D15" s="18"/>
      <c r="E15" s="17"/>
      <c r="F15" s="1"/>
      <c r="G15" s="1"/>
      <c r="H15" s="1"/>
      <c r="N15" s="19"/>
      <c r="O15" s="19"/>
      <c r="P15" s="174"/>
      <c r="Q15" s="204"/>
      <c r="R15" s="204"/>
      <c r="S15" s="168"/>
      <c r="T15" s="13"/>
      <c r="V15" s="29"/>
      <c r="W15" s="29"/>
      <c r="AI15" s="162"/>
      <c r="AJ15" s="162"/>
      <c r="AK15" s="162"/>
      <c r="AL15" s="1"/>
      <c r="AM15" s="1"/>
      <c r="AN15" s="1"/>
      <c r="AO15" s="1"/>
    </row>
    <row r="16" spans="1:41" ht="15" customHeight="1" thickBot="1">
      <c r="A16" s="90" t="s">
        <v>48</v>
      </c>
      <c r="B16" s="185"/>
      <c r="C16" s="186"/>
      <c r="D16" s="92"/>
      <c r="E16" s="182"/>
      <c r="F16" s="183"/>
      <c r="G16" s="183"/>
      <c r="H16" s="183"/>
      <c r="I16" s="183"/>
      <c r="J16" s="183"/>
      <c r="K16" s="183"/>
      <c r="L16" s="183"/>
      <c r="M16" s="183"/>
      <c r="N16" s="184"/>
      <c r="O16" s="83"/>
      <c r="P16" s="174"/>
      <c r="Q16" s="204"/>
      <c r="R16" s="204"/>
      <c r="S16" s="168"/>
      <c r="T16" s="13"/>
      <c r="U16" s="1">
        <v>10</v>
      </c>
      <c r="V16" s="29" t="s">
        <v>6</v>
      </c>
      <c r="W16" s="29">
        <v>18</v>
      </c>
      <c r="AI16" s="162"/>
      <c r="AJ16" s="162"/>
      <c r="AK16" s="162"/>
      <c r="AL16" s="1"/>
      <c r="AM16" s="1"/>
      <c r="AN16" s="1"/>
      <c r="AO16" s="1"/>
    </row>
    <row r="17" spans="1:41" ht="15" customHeight="1" thickBot="1">
      <c r="A17" s="90" t="s">
        <v>118</v>
      </c>
      <c r="B17" s="185"/>
      <c r="C17" s="186"/>
      <c r="D17" s="92"/>
      <c r="E17" s="182"/>
      <c r="F17" s="183"/>
      <c r="G17" s="183"/>
      <c r="H17" s="183"/>
      <c r="I17" s="183"/>
      <c r="J17" s="183"/>
      <c r="K17" s="183"/>
      <c r="L17" s="183"/>
      <c r="M17" s="183"/>
      <c r="N17" s="184"/>
      <c r="O17" s="83"/>
      <c r="P17" s="174"/>
      <c r="Q17" s="204"/>
      <c r="R17" s="204"/>
      <c r="S17" s="168"/>
      <c r="T17" s="13"/>
      <c r="U17" s="1">
        <v>9</v>
      </c>
      <c r="V17" s="29" t="s">
        <v>7</v>
      </c>
      <c r="W17" s="29">
        <v>22</v>
      </c>
      <c r="AB17" s="20" t="str">
        <f aca="true" t="shared" si="0" ref="AB17:AB32">B33&amp;" ("&amp;D33&amp;")"</f>
        <v> ()</v>
      </c>
      <c r="AI17" s="21" t="b">
        <f>OR(AJ17=TRUE,AK17=TRUE)</f>
        <v>0</v>
      </c>
      <c r="AJ17" s="21" t="b">
        <f aca="true" t="shared" si="1" ref="AJ17:AJ32">AND(D33&lt;&gt;"general",OR(H33="d8",H33="d10",H33="d12",H33="d12 + d2",H33="d12 + d4",H33="d12 + d6",H33="d12 + d8",H33="d12 + d10",H33="d12 + d12",,H33="d12 + d12 + d2",H33="d12 + d12 + d4",H33="d12 + d12 + d6",H33="d12 + d12 + d8",H33="d12 + d12 + d10",H33="d12 + d12 + d12",H33="d12 + d12 + d12 + d2",H33="d12 + d12 + d12 + d4",H33="d12 + d12 + d12 + d6",H33="d12 + d12 + d12 + d8",H33="d12 + d12 + d12 + d10",H33="d12 + d12 + d12 + d12"))</f>
        <v>0</v>
      </c>
      <c r="AK17" s="21" t="b">
        <f aca="true" t="shared" si="2" ref="AK17:AK32">AND(D33="general",OR(H33="d6",H33="d4",H33="d2"))</f>
        <v>0</v>
      </c>
      <c r="AL17" s="1"/>
      <c r="AM17" s="1"/>
      <c r="AN17" s="1"/>
      <c r="AO17" s="1"/>
    </row>
    <row r="18" spans="1:41" ht="13.5" thickBot="1">
      <c r="A18" s="90"/>
      <c r="B18" s="185"/>
      <c r="C18" s="186"/>
      <c r="D18" s="92"/>
      <c r="E18" s="182"/>
      <c r="F18" s="183"/>
      <c r="G18" s="183"/>
      <c r="H18" s="183"/>
      <c r="I18" s="183"/>
      <c r="J18" s="183"/>
      <c r="K18" s="183"/>
      <c r="L18" s="183"/>
      <c r="M18" s="183"/>
      <c r="N18" s="184"/>
      <c r="O18" s="83"/>
      <c r="P18" s="174"/>
      <c r="Q18" s="204"/>
      <c r="R18" s="204"/>
      <c r="S18" s="168"/>
      <c r="T18" s="13"/>
      <c r="U18" s="1">
        <v>8</v>
      </c>
      <c r="V18" s="29" t="s">
        <v>8</v>
      </c>
      <c r="W18" s="29">
        <v>26</v>
      </c>
      <c r="AB18" s="20" t="str">
        <f t="shared" si="0"/>
        <v> ()</v>
      </c>
      <c r="AI18" s="21" t="b">
        <f aca="true" t="shared" si="3" ref="AI18:AI31">OR(AJ18=TRUE,AK18=TRUE)</f>
        <v>0</v>
      </c>
      <c r="AJ18" s="21" t="b">
        <f t="shared" si="1"/>
        <v>0</v>
      </c>
      <c r="AK18" s="21" t="b">
        <f t="shared" si="2"/>
        <v>0</v>
      </c>
      <c r="AL18" s="1"/>
      <c r="AM18" s="1"/>
      <c r="AN18" s="1"/>
      <c r="AO18" s="1"/>
    </row>
    <row r="19" spans="1:41" ht="13.5" thickBot="1">
      <c r="A19" s="90"/>
      <c r="B19" s="185"/>
      <c r="C19" s="186"/>
      <c r="D19" s="92"/>
      <c r="E19" s="182"/>
      <c r="F19" s="183"/>
      <c r="G19" s="183"/>
      <c r="H19" s="183"/>
      <c r="I19" s="183"/>
      <c r="J19" s="183"/>
      <c r="K19" s="183"/>
      <c r="L19" s="183"/>
      <c r="M19" s="183"/>
      <c r="N19" s="184"/>
      <c r="O19" s="83"/>
      <c r="P19" s="174"/>
      <c r="Q19" s="204"/>
      <c r="R19" s="204"/>
      <c r="S19" s="168"/>
      <c r="T19" s="13"/>
      <c r="U19" s="1">
        <v>7</v>
      </c>
      <c r="V19" s="29" t="s">
        <v>9</v>
      </c>
      <c r="W19" s="29">
        <v>30</v>
      </c>
      <c r="AB19" s="20" t="str">
        <f t="shared" si="0"/>
        <v> ()</v>
      </c>
      <c r="AI19" s="21" t="b">
        <f t="shared" si="3"/>
        <v>0</v>
      </c>
      <c r="AJ19" s="21" t="b">
        <f t="shared" si="1"/>
        <v>0</v>
      </c>
      <c r="AK19" s="21" t="b">
        <f t="shared" si="2"/>
        <v>0</v>
      </c>
      <c r="AL19" s="1"/>
      <c r="AM19" s="1"/>
      <c r="AN19" s="1"/>
      <c r="AO19" s="1"/>
    </row>
    <row r="20" spans="1:41" ht="15" customHeight="1" thickBot="1">
      <c r="A20" s="90"/>
      <c r="B20" s="185"/>
      <c r="C20" s="186"/>
      <c r="D20" s="92"/>
      <c r="E20" s="182"/>
      <c r="F20" s="183"/>
      <c r="G20" s="183"/>
      <c r="H20" s="183"/>
      <c r="I20" s="183"/>
      <c r="J20" s="183"/>
      <c r="K20" s="183"/>
      <c r="L20" s="183"/>
      <c r="M20" s="183"/>
      <c r="N20" s="184"/>
      <c r="O20" s="83"/>
      <c r="P20" s="174"/>
      <c r="Q20" s="204"/>
      <c r="R20" s="204"/>
      <c r="S20" s="168"/>
      <c r="T20" s="13"/>
      <c r="U20" s="1">
        <v>6</v>
      </c>
      <c r="V20" s="29" t="s">
        <v>10</v>
      </c>
      <c r="W20" s="29">
        <v>34</v>
      </c>
      <c r="AB20" s="20" t="str">
        <f t="shared" si="0"/>
        <v> ()</v>
      </c>
      <c r="AI20" s="21" t="b">
        <f t="shared" si="3"/>
        <v>0</v>
      </c>
      <c r="AJ20" s="21" t="b">
        <f t="shared" si="1"/>
        <v>0</v>
      </c>
      <c r="AK20" s="21" t="b">
        <f t="shared" si="2"/>
        <v>0</v>
      </c>
      <c r="AL20" s="1"/>
      <c r="AM20" s="1"/>
      <c r="AN20" s="1"/>
      <c r="AO20" s="1"/>
    </row>
    <row r="21" spans="1:41" ht="15" customHeight="1" thickBot="1">
      <c r="A21" s="90"/>
      <c r="B21" s="185"/>
      <c r="C21" s="186"/>
      <c r="D21" s="92"/>
      <c r="E21" s="182"/>
      <c r="F21" s="183"/>
      <c r="G21" s="183"/>
      <c r="H21" s="183"/>
      <c r="I21" s="183"/>
      <c r="J21" s="183"/>
      <c r="K21" s="183"/>
      <c r="L21" s="183"/>
      <c r="M21" s="183"/>
      <c r="N21" s="184"/>
      <c r="O21" s="83"/>
      <c r="P21" s="174"/>
      <c r="Q21" s="204"/>
      <c r="R21" s="204"/>
      <c r="S21" s="168"/>
      <c r="T21" s="13"/>
      <c r="U21" s="1">
        <v>5</v>
      </c>
      <c r="V21" s="29" t="s">
        <v>11</v>
      </c>
      <c r="W21" s="29">
        <v>38</v>
      </c>
      <c r="AB21" s="20" t="str">
        <f t="shared" si="0"/>
        <v> ()</v>
      </c>
      <c r="AI21" s="21" t="b">
        <f t="shared" si="3"/>
        <v>0</v>
      </c>
      <c r="AJ21" s="21" t="b">
        <f t="shared" si="1"/>
        <v>0</v>
      </c>
      <c r="AK21" s="21" t="b">
        <f t="shared" si="2"/>
        <v>0</v>
      </c>
      <c r="AL21" s="1"/>
      <c r="AM21" s="1"/>
      <c r="AN21" s="1"/>
      <c r="AO21" s="1"/>
    </row>
    <row r="22" spans="1:41" ht="15" customHeight="1" thickBot="1">
      <c r="A22" s="90"/>
      <c r="B22" s="185"/>
      <c r="C22" s="186"/>
      <c r="D22" s="92"/>
      <c r="E22" s="182"/>
      <c r="F22" s="183"/>
      <c r="G22" s="183"/>
      <c r="H22" s="183"/>
      <c r="I22" s="183"/>
      <c r="J22" s="183"/>
      <c r="K22" s="183"/>
      <c r="L22" s="183"/>
      <c r="M22" s="183"/>
      <c r="N22" s="184"/>
      <c r="O22" s="83"/>
      <c r="P22" s="174"/>
      <c r="Q22" s="204"/>
      <c r="R22" s="204"/>
      <c r="S22" s="168"/>
      <c r="T22" s="13"/>
      <c r="U22" s="1">
        <v>4</v>
      </c>
      <c r="AB22" s="20" t="str">
        <f t="shared" si="0"/>
        <v> ()</v>
      </c>
      <c r="AI22" s="21" t="b">
        <f t="shared" si="3"/>
        <v>0</v>
      </c>
      <c r="AJ22" s="21" t="b">
        <f t="shared" si="1"/>
        <v>0</v>
      </c>
      <c r="AK22" s="21" t="b">
        <f t="shared" si="2"/>
        <v>0</v>
      </c>
      <c r="AL22" s="1"/>
      <c r="AM22" s="1"/>
      <c r="AN22" s="1"/>
      <c r="AO22" s="1"/>
    </row>
    <row r="23" spans="1:41" ht="15" customHeight="1" thickBot="1">
      <c r="A23" s="90"/>
      <c r="B23" s="185"/>
      <c r="C23" s="186"/>
      <c r="D23" s="92"/>
      <c r="E23" s="182"/>
      <c r="F23" s="183"/>
      <c r="G23" s="183"/>
      <c r="H23" s="183"/>
      <c r="I23" s="183"/>
      <c r="J23" s="183"/>
      <c r="K23" s="183"/>
      <c r="L23" s="183"/>
      <c r="M23" s="183"/>
      <c r="N23" s="184"/>
      <c r="O23" s="83"/>
      <c r="P23" s="174"/>
      <c r="Q23" s="204"/>
      <c r="R23" s="204"/>
      <c r="S23" s="168"/>
      <c r="T23" s="13"/>
      <c r="U23" s="1">
        <v>3</v>
      </c>
      <c r="V23" s="28" t="s">
        <v>3</v>
      </c>
      <c r="AB23" s="20" t="str">
        <f t="shared" si="0"/>
        <v> ()</v>
      </c>
      <c r="AI23" s="21" t="b">
        <f t="shared" si="3"/>
        <v>0</v>
      </c>
      <c r="AJ23" s="21" t="b">
        <f t="shared" si="1"/>
        <v>0</v>
      </c>
      <c r="AK23" s="21" t="b">
        <f t="shared" si="2"/>
        <v>0</v>
      </c>
      <c r="AL23" s="1"/>
      <c r="AM23" s="1"/>
      <c r="AN23" s="1"/>
      <c r="AO23" s="1"/>
    </row>
    <row r="24" spans="1:41" ht="15" customHeight="1" thickBot="1">
      <c r="A24" s="90"/>
      <c r="B24" s="185"/>
      <c r="C24" s="186"/>
      <c r="D24" s="92"/>
      <c r="E24" s="182"/>
      <c r="F24" s="183"/>
      <c r="G24" s="183"/>
      <c r="H24" s="183"/>
      <c r="I24" s="183"/>
      <c r="J24" s="183"/>
      <c r="K24" s="183"/>
      <c r="L24" s="183"/>
      <c r="M24" s="183"/>
      <c r="N24" s="184"/>
      <c r="O24" s="83"/>
      <c r="P24" s="174"/>
      <c r="Q24" s="204"/>
      <c r="R24" s="204"/>
      <c r="S24" s="168"/>
      <c r="T24" s="13"/>
      <c r="U24" s="1">
        <v>2</v>
      </c>
      <c r="V24" s="29" t="s">
        <v>4</v>
      </c>
      <c r="W24" s="29">
        <v>15</v>
      </c>
      <c r="AB24" s="20" t="str">
        <f t="shared" si="0"/>
        <v> ()</v>
      </c>
      <c r="AI24" s="21" t="b">
        <f t="shared" si="3"/>
        <v>0</v>
      </c>
      <c r="AJ24" s="21" t="b">
        <f t="shared" si="1"/>
        <v>0</v>
      </c>
      <c r="AK24" s="21" t="b">
        <f t="shared" si="2"/>
        <v>0</v>
      </c>
      <c r="AL24" s="1"/>
      <c r="AM24" s="1"/>
      <c r="AN24" s="1"/>
      <c r="AO24" s="1"/>
    </row>
    <row r="25" spans="1:41" ht="15" customHeight="1" thickBot="1">
      <c r="A25" s="90"/>
      <c r="B25" s="185"/>
      <c r="C25" s="186"/>
      <c r="D25" s="92"/>
      <c r="E25" s="182"/>
      <c r="F25" s="183"/>
      <c r="G25" s="183"/>
      <c r="H25" s="183"/>
      <c r="I25" s="183"/>
      <c r="J25" s="183"/>
      <c r="K25" s="183"/>
      <c r="L25" s="183"/>
      <c r="M25" s="183"/>
      <c r="N25" s="184"/>
      <c r="O25" s="83"/>
      <c r="P25" s="174"/>
      <c r="Q25" s="204"/>
      <c r="R25" s="204"/>
      <c r="S25" s="168"/>
      <c r="T25" s="13"/>
      <c r="U25" s="1">
        <v>1</v>
      </c>
      <c r="V25" s="29" t="s">
        <v>5</v>
      </c>
      <c r="W25" s="29">
        <v>35</v>
      </c>
      <c r="AB25" s="20" t="str">
        <f t="shared" si="0"/>
        <v> ()</v>
      </c>
      <c r="AI25" s="21" t="b">
        <f t="shared" si="3"/>
        <v>0</v>
      </c>
      <c r="AJ25" s="21" t="b">
        <f t="shared" si="1"/>
        <v>0</v>
      </c>
      <c r="AK25" s="21" t="b">
        <f t="shared" si="2"/>
        <v>0</v>
      </c>
      <c r="AL25" s="1"/>
      <c r="AM25" s="1"/>
      <c r="AN25" s="1"/>
      <c r="AO25" s="1"/>
    </row>
    <row r="26" spans="1:41" ht="15" customHeight="1" thickBot="1">
      <c r="A26" s="90"/>
      <c r="B26" s="185"/>
      <c r="C26" s="186"/>
      <c r="D26" s="92"/>
      <c r="E26" s="182"/>
      <c r="F26" s="183"/>
      <c r="G26" s="183"/>
      <c r="H26" s="183"/>
      <c r="I26" s="183"/>
      <c r="J26" s="183"/>
      <c r="K26" s="183"/>
      <c r="L26" s="183"/>
      <c r="M26" s="183"/>
      <c r="N26" s="184"/>
      <c r="O26" s="83"/>
      <c r="P26" s="174"/>
      <c r="Q26" s="204"/>
      <c r="R26" s="204"/>
      <c r="S26" s="168"/>
      <c r="T26" s="13"/>
      <c r="U26" s="1">
        <v>1</v>
      </c>
      <c r="V26" s="29" t="s">
        <v>6</v>
      </c>
      <c r="W26" s="29">
        <v>55</v>
      </c>
      <c r="AB26" s="20" t="str">
        <f t="shared" si="0"/>
        <v> ()</v>
      </c>
      <c r="AI26" s="21" t="b">
        <f t="shared" si="3"/>
        <v>0</v>
      </c>
      <c r="AJ26" s="21" t="b">
        <f t="shared" si="1"/>
        <v>0</v>
      </c>
      <c r="AK26" s="21" t="b">
        <f t="shared" si="2"/>
        <v>0</v>
      </c>
      <c r="AL26" s="1"/>
      <c r="AM26" s="1"/>
      <c r="AN26" s="1"/>
      <c r="AO26" s="1"/>
    </row>
    <row r="27" spans="1:41" ht="15" customHeight="1" thickBot="1">
      <c r="A27" s="90"/>
      <c r="B27" s="185"/>
      <c r="C27" s="186"/>
      <c r="D27" s="92"/>
      <c r="E27" s="182"/>
      <c r="F27" s="183"/>
      <c r="G27" s="183"/>
      <c r="H27" s="183"/>
      <c r="I27" s="183"/>
      <c r="J27" s="183"/>
      <c r="K27" s="183"/>
      <c r="L27" s="183"/>
      <c r="M27" s="183"/>
      <c r="N27" s="184"/>
      <c r="O27" s="83"/>
      <c r="P27" s="174"/>
      <c r="Q27" s="204"/>
      <c r="R27" s="204"/>
      <c r="S27" s="168"/>
      <c r="T27" s="13"/>
      <c r="U27" s="1">
        <v>2</v>
      </c>
      <c r="V27" s="29" t="s">
        <v>7</v>
      </c>
      <c r="W27" s="29">
        <v>75</v>
      </c>
      <c r="AB27" s="20" t="str">
        <f t="shared" si="0"/>
        <v> ()</v>
      </c>
      <c r="AI27" s="21" t="b">
        <f t="shared" si="3"/>
        <v>0</v>
      </c>
      <c r="AJ27" s="21" t="b">
        <f t="shared" si="1"/>
        <v>0</v>
      </c>
      <c r="AK27" s="21" t="b">
        <f t="shared" si="2"/>
        <v>0</v>
      </c>
      <c r="AL27" s="1"/>
      <c r="AM27" s="1"/>
      <c r="AN27" s="1"/>
      <c r="AO27" s="1"/>
    </row>
    <row r="28" spans="1:41" ht="15" customHeight="1" thickBot="1">
      <c r="A28" s="90"/>
      <c r="B28" s="185"/>
      <c r="C28" s="186"/>
      <c r="D28" s="92"/>
      <c r="E28" s="182"/>
      <c r="F28" s="183"/>
      <c r="G28" s="183"/>
      <c r="H28" s="183"/>
      <c r="I28" s="183"/>
      <c r="J28" s="183"/>
      <c r="K28" s="183"/>
      <c r="L28" s="183"/>
      <c r="M28" s="183"/>
      <c r="N28" s="184"/>
      <c r="O28" s="84"/>
      <c r="P28" s="174"/>
      <c r="Q28" s="204"/>
      <c r="R28" s="204"/>
      <c r="S28" s="168"/>
      <c r="T28" s="13"/>
      <c r="U28" s="1">
        <v>3</v>
      </c>
      <c r="V28" s="29" t="s">
        <v>8</v>
      </c>
      <c r="W28" s="29">
        <v>95</v>
      </c>
      <c r="AB28" s="20" t="str">
        <f t="shared" si="0"/>
        <v> ()</v>
      </c>
      <c r="AI28" s="21" t="b">
        <f t="shared" si="3"/>
        <v>0</v>
      </c>
      <c r="AJ28" s="21" t="b">
        <f t="shared" si="1"/>
        <v>0</v>
      </c>
      <c r="AK28" s="21" t="b">
        <f t="shared" si="2"/>
        <v>0</v>
      </c>
      <c r="AL28" s="1"/>
      <c r="AM28" s="1"/>
      <c r="AN28" s="1"/>
      <c r="AO28" s="1"/>
    </row>
    <row r="29" spans="2:41" ht="15" customHeight="1" thickBot="1">
      <c r="B29" s="1"/>
      <c r="C29" s="15" t="s">
        <v>130</v>
      </c>
      <c r="D29" s="93"/>
      <c r="E29" s="1"/>
      <c r="H29" s="1"/>
      <c r="N29" s="15" t="s">
        <v>135</v>
      </c>
      <c r="O29" s="49"/>
      <c r="P29" s="174"/>
      <c r="Q29" s="204"/>
      <c r="R29" s="204"/>
      <c r="S29" s="168"/>
      <c r="T29" s="13"/>
      <c r="U29" s="1">
        <v>4</v>
      </c>
      <c r="V29" s="29" t="s">
        <v>9</v>
      </c>
      <c r="W29" s="29">
        <v>115</v>
      </c>
      <c r="AB29" s="20" t="str">
        <f t="shared" si="0"/>
        <v> ()</v>
      </c>
      <c r="AI29" s="21" t="b">
        <f t="shared" si="3"/>
        <v>0</v>
      </c>
      <c r="AJ29" s="21" t="b">
        <f t="shared" si="1"/>
        <v>0</v>
      </c>
      <c r="AK29" s="21" t="b">
        <f t="shared" si="2"/>
        <v>0</v>
      </c>
      <c r="AL29" s="1"/>
      <c r="AM29" s="1"/>
      <c r="AN29" s="1"/>
      <c r="AO29" s="1"/>
    </row>
    <row r="30" spans="2:41" ht="15" customHeight="1" thickBot="1">
      <c r="B30" s="17" t="s">
        <v>108</v>
      </c>
      <c r="C30" s="1"/>
      <c r="D30" s="1"/>
      <c r="E30" s="1"/>
      <c r="F30" s="1"/>
      <c r="G30" s="1"/>
      <c r="H30" s="1"/>
      <c r="P30" s="174"/>
      <c r="Q30" s="204"/>
      <c r="R30" s="204"/>
      <c r="S30" s="168"/>
      <c r="T30" s="13"/>
      <c r="U30" s="1">
        <v>5</v>
      </c>
      <c r="V30" s="29" t="s">
        <v>10</v>
      </c>
      <c r="W30" s="29">
        <v>135</v>
      </c>
      <c r="AB30" s="20" t="str">
        <f t="shared" si="0"/>
        <v> ()</v>
      </c>
      <c r="AI30" s="21" t="b">
        <f t="shared" si="3"/>
        <v>0</v>
      </c>
      <c r="AJ30" s="21" t="b">
        <f t="shared" si="1"/>
        <v>0</v>
      </c>
      <c r="AK30" s="21" t="b">
        <f t="shared" si="2"/>
        <v>0</v>
      </c>
      <c r="AL30" s="1"/>
      <c r="AM30" s="1"/>
      <c r="AN30" s="1"/>
      <c r="AO30" s="1"/>
    </row>
    <row r="31" spans="2:41" ht="15" customHeight="1" thickBot="1">
      <c r="B31" s="1" t="s">
        <v>109</v>
      </c>
      <c r="D31" s="1" t="s">
        <v>110</v>
      </c>
      <c r="F31" s="1"/>
      <c r="G31" s="1"/>
      <c r="H31" s="19" t="s">
        <v>111</v>
      </c>
      <c r="K31" s="1" t="s">
        <v>103</v>
      </c>
      <c r="L31" s="140" t="s">
        <v>129</v>
      </c>
      <c r="M31" s="140"/>
      <c r="N31" s="1" t="s">
        <v>46</v>
      </c>
      <c r="P31" s="174"/>
      <c r="Q31" s="204"/>
      <c r="R31" s="204"/>
      <c r="S31" s="168"/>
      <c r="T31" s="13"/>
      <c r="U31" s="1">
        <v>6</v>
      </c>
      <c r="V31" s="29" t="s">
        <v>11</v>
      </c>
      <c r="W31" s="29">
        <v>155</v>
      </c>
      <c r="AB31" s="20" t="str">
        <f t="shared" si="0"/>
        <v> ()</v>
      </c>
      <c r="AI31" s="21" t="b">
        <f t="shared" si="3"/>
        <v>0</v>
      </c>
      <c r="AJ31" s="21" t="b">
        <f t="shared" si="1"/>
        <v>0</v>
      </c>
      <c r="AK31" s="21" t="b">
        <f t="shared" si="2"/>
        <v>0</v>
      </c>
      <c r="AL31" s="1"/>
      <c r="AM31" s="1"/>
      <c r="AN31" s="1" t="s">
        <v>42</v>
      </c>
      <c r="AO31" s="1"/>
    </row>
    <row r="32" spans="2:41" ht="15" customHeight="1" hidden="1">
      <c r="B32" s="1"/>
      <c r="D32" s="1"/>
      <c r="F32" s="1"/>
      <c r="G32" s="1" t="s">
        <v>0</v>
      </c>
      <c r="H32" s="140" t="s">
        <v>86</v>
      </c>
      <c r="I32" s="140"/>
      <c r="J32" s="140"/>
      <c r="L32" s="37"/>
      <c r="M32" s="37"/>
      <c r="P32" s="174"/>
      <c r="Q32" s="204"/>
      <c r="R32" s="204"/>
      <c r="S32" s="168"/>
      <c r="T32" s="13"/>
      <c r="V32" s="45"/>
      <c r="W32" s="45"/>
      <c r="AB32" s="20" t="str">
        <f t="shared" si="0"/>
        <v> ()</v>
      </c>
      <c r="AI32" s="21" t="b">
        <f>OR(AJ32=TRUE,AK32=TRUE)</f>
        <v>0</v>
      </c>
      <c r="AJ32" s="21" t="b">
        <f t="shared" si="1"/>
        <v>0</v>
      </c>
      <c r="AK32" s="21" t="b">
        <f t="shared" si="2"/>
        <v>0</v>
      </c>
      <c r="AL32" s="1"/>
      <c r="AM32" s="1"/>
      <c r="AN32" s="1"/>
      <c r="AO32" s="1"/>
    </row>
    <row r="33" spans="2:41" ht="15" customHeight="1" thickBot="1">
      <c r="B33" s="155"/>
      <c r="C33" s="118"/>
      <c r="D33" s="154"/>
      <c r="E33" s="154"/>
      <c r="F33" s="154"/>
      <c r="G33" s="88" t="str">
        <f aca="true" t="shared" si="4" ref="G33:G46">B33&amp;": "&amp;D33</f>
        <v>: </v>
      </c>
      <c r="H33" s="181"/>
      <c r="I33" s="181"/>
      <c r="J33" s="181"/>
      <c r="K33" s="87"/>
      <c r="L33" s="153"/>
      <c r="M33" s="153"/>
      <c r="N33" s="188"/>
      <c r="O33" s="189"/>
      <c r="P33" s="174"/>
      <c r="Q33" s="204"/>
      <c r="R33" s="204"/>
      <c r="S33" s="168"/>
      <c r="T33" s="13"/>
      <c r="U33" s="1">
        <v>7</v>
      </c>
      <c r="AI33" s="21" t="b">
        <f aca="true" t="shared" si="5" ref="AI33:AI39">OR(AJ33=TRUE,AK33=TRUE)</f>
        <v>0</v>
      </c>
      <c r="AJ33" s="21" t="b">
        <f aca="true" t="shared" si="6" ref="AJ33:AJ39">AND(D49&lt;&gt;"general",OR(H49="d8",H49="d10",H49="d12",H49="d12 + d2",H49="d12 + d4",H49="d12 + d6",H49="d12 + d8",H49="d12 + d10",H49="d12 + d12",,H49="d12 + d12 + d2",H49="d12 + d12 + d4",H49="d12 + d12 + d6",H49="d12 + d12 + d8",H49="d12 + d12 + d10",H49="d12 + d12 + d12",H49="d12 + d12 + d12 + d2",H49="d12 + d12 + d12 + d4",H49="d12 + d12 + d12 + d6",H49="d12 + d12 + d12 + d8",H49="d12 + d12 + d12 + d10",H49="d12 + d12 + d12 + d12"))</f>
        <v>0</v>
      </c>
      <c r="AK33" s="21" t="b">
        <f aca="true" t="shared" si="7" ref="AK33:AK39">AND(D49="general",OR(H49="d6",H49="d4",H49="d2"))</f>
        <v>0</v>
      </c>
      <c r="AL33" s="1"/>
      <c r="AM33" s="1"/>
      <c r="AN33" s="1" t="b">
        <f aca="true" t="shared" si="8" ref="AN33:AN53">AND(Level="Greenhorn",$K33&gt;=8)</f>
        <v>0</v>
      </c>
      <c r="AO33" s="1"/>
    </row>
    <row r="34" spans="2:41" ht="15" customHeight="1" thickBot="1">
      <c r="B34" s="155"/>
      <c r="C34" s="118"/>
      <c r="D34" s="154"/>
      <c r="E34" s="154"/>
      <c r="F34" s="154"/>
      <c r="G34" s="88" t="str">
        <f t="shared" si="4"/>
        <v>: </v>
      </c>
      <c r="H34" s="159"/>
      <c r="I34" s="160"/>
      <c r="J34" s="161"/>
      <c r="K34" s="87"/>
      <c r="L34" s="153"/>
      <c r="M34" s="153"/>
      <c r="N34" s="188"/>
      <c r="O34" s="189"/>
      <c r="P34" s="174"/>
      <c r="Q34" s="204"/>
      <c r="R34" s="204"/>
      <c r="S34" s="168"/>
      <c r="T34" s="13"/>
      <c r="U34" s="1">
        <v>8</v>
      </c>
      <c r="V34" s="33" t="s">
        <v>12</v>
      </c>
      <c r="W34" s="33" t="s">
        <v>13</v>
      </c>
      <c r="AI34" s="21" t="b">
        <f t="shared" si="5"/>
        <v>0</v>
      </c>
      <c r="AJ34" s="21" t="b">
        <f t="shared" si="6"/>
        <v>0</v>
      </c>
      <c r="AK34" s="21" t="b">
        <f t="shared" si="7"/>
        <v>0</v>
      </c>
      <c r="AL34" s="1"/>
      <c r="AM34" s="1"/>
      <c r="AN34" s="1" t="b">
        <f t="shared" si="8"/>
        <v>0</v>
      </c>
      <c r="AO34" s="1"/>
    </row>
    <row r="35" spans="2:41" ht="15" customHeight="1" thickBot="1">
      <c r="B35" s="155"/>
      <c r="C35" s="118"/>
      <c r="D35" s="154"/>
      <c r="E35" s="154"/>
      <c r="F35" s="154"/>
      <c r="G35" s="88" t="str">
        <f t="shared" si="4"/>
        <v>: </v>
      </c>
      <c r="H35" s="159"/>
      <c r="I35" s="160"/>
      <c r="J35" s="161"/>
      <c r="K35" s="87"/>
      <c r="L35" s="153"/>
      <c r="M35" s="153"/>
      <c r="N35" s="188"/>
      <c r="O35" s="189"/>
      <c r="P35" s="174"/>
      <c r="Q35" s="204"/>
      <c r="R35" s="204"/>
      <c r="S35" s="168"/>
      <c r="T35" s="13"/>
      <c r="U35" s="1">
        <v>9</v>
      </c>
      <c r="V35" s="32">
        <v>1</v>
      </c>
      <c r="W35" s="32" t="s">
        <v>96</v>
      </c>
      <c r="AI35" s="21" t="b">
        <f t="shared" si="5"/>
        <v>0</v>
      </c>
      <c r="AJ35" s="21" t="b">
        <f t="shared" si="6"/>
        <v>0</v>
      </c>
      <c r="AK35" s="21" t="b">
        <f t="shared" si="7"/>
        <v>0</v>
      </c>
      <c r="AL35" s="1"/>
      <c r="AM35" s="1"/>
      <c r="AN35" s="1" t="b">
        <f t="shared" si="8"/>
        <v>0</v>
      </c>
      <c r="AO35" s="1"/>
    </row>
    <row r="36" spans="2:41" ht="15" customHeight="1" thickBot="1">
      <c r="B36" s="141"/>
      <c r="C36" s="141"/>
      <c r="D36" s="154"/>
      <c r="E36" s="154"/>
      <c r="F36" s="154"/>
      <c r="G36" s="88" t="str">
        <f t="shared" si="4"/>
        <v>: </v>
      </c>
      <c r="H36" s="159"/>
      <c r="I36" s="160"/>
      <c r="J36" s="161"/>
      <c r="K36" s="87"/>
      <c r="L36" s="153"/>
      <c r="M36" s="153"/>
      <c r="N36" s="188"/>
      <c r="O36" s="189"/>
      <c r="P36" s="174"/>
      <c r="Q36" s="204"/>
      <c r="R36" s="204"/>
      <c r="S36" s="168"/>
      <c r="T36" s="13"/>
      <c r="U36" s="1">
        <v>10</v>
      </c>
      <c r="V36" s="31">
        <v>2</v>
      </c>
      <c r="W36" s="31" t="s">
        <v>97</v>
      </c>
      <c r="AI36" s="21" t="b">
        <f t="shared" si="5"/>
        <v>0</v>
      </c>
      <c r="AJ36" s="21" t="b">
        <f t="shared" si="6"/>
        <v>0</v>
      </c>
      <c r="AK36" s="21" t="b">
        <f t="shared" si="7"/>
        <v>0</v>
      </c>
      <c r="AL36" s="1"/>
      <c r="AM36" s="1"/>
      <c r="AN36" s="1" t="b">
        <f t="shared" si="8"/>
        <v>0</v>
      </c>
      <c r="AO36" s="1"/>
    </row>
    <row r="37" spans="2:41" ht="15" customHeight="1" thickBot="1">
      <c r="B37" s="155"/>
      <c r="C37" s="118"/>
      <c r="D37" s="154"/>
      <c r="E37" s="154"/>
      <c r="F37" s="154"/>
      <c r="G37" s="88" t="str">
        <f t="shared" si="4"/>
        <v>: </v>
      </c>
      <c r="H37" s="159"/>
      <c r="I37" s="160"/>
      <c r="J37" s="161"/>
      <c r="K37" s="87"/>
      <c r="L37" s="153"/>
      <c r="M37" s="153"/>
      <c r="N37" s="188"/>
      <c r="O37" s="189"/>
      <c r="P37" s="174"/>
      <c r="Q37" s="204"/>
      <c r="R37" s="204"/>
      <c r="S37" s="168"/>
      <c r="T37" s="13"/>
      <c r="U37" s="1">
        <v>11</v>
      </c>
      <c r="V37" s="31">
        <v>3</v>
      </c>
      <c r="W37" s="31" t="s">
        <v>98</v>
      </c>
      <c r="AI37" s="21" t="b">
        <f t="shared" si="5"/>
        <v>0</v>
      </c>
      <c r="AJ37" s="21" t="b">
        <f t="shared" si="6"/>
        <v>0</v>
      </c>
      <c r="AK37" s="21" t="b">
        <f t="shared" si="7"/>
        <v>0</v>
      </c>
      <c r="AL37" s="1"/>
      <c r="AM37" s="1"/>
      <c r="AN37" s="1" t="b">
        <f t="shared" si="8"/>
        <v>0</v>
      </c>
      <c r="AO37" s="1"/>
    </row>
    <row r="38" spans="2:41" ht="15" customHeight="1" thickBot="1">
      <c r="B38" s="155"/>
      <c r="C38" s="118"/>
      <c r="D38" s="154"/>
      <c r="E38" s="154"/>
      <c r="F38" s="154"/>
      <c r="G38" s="88" t="str">
        <f t="shared" si="4"/>
        <v>: </v>
      </c>
      <c r="H38" s="159"/>
      <c r="I38" s="160"/>
      <c r="J38" s="161"/>
      <c r="K38" s="87"/>
      <c r="L38" s="153"/>
      <c r="M38" s="153"/>
      <c r="N38" s="188"/>
      <c r="O38" s="189"/>
      <c r="P38" s="174"/>
      <c r="Q38" s="204"/>
      <c r="R38" s="204"/>
      <c r="S38" s="168"/>
      <c r="T38" s="13"/>
      <c r="U38" s="1">
        <v>12</v>
      </c>
      <c r="V38" s="31">
        <v>4</v>
      </c>
      <c r="W38" s="31" t="s">
        <v>99</v>
      </c>
      <c r="AI38" s="21" t="b">
        <f t="shared" si="5"/>
        <v>0</v>
      </c>
      <c r="AJ38" s="21" t="b">
        <f t="shared" si="6"/>
        <v>0</v>
      </c>
      <c r="AK38" s="21" t="b">
        <f t="shared" si="7"/>
        <v>0</v>
      </c>
      <c r="AL38" s="1"/>
      <c r="AM38" s="1"/>
      <c r="AN38" s="1" t="b">
        <f t="shared" si="8"/>
        <v>0</v>
      </c>
      <c r="AO38" s="1"/>
    </row>
    <row r="39" spans="2:41" ht="15" customHeight="1" thickBot="1">
      <c r="B39" s="155"/>
      <c r="C39" s="118"/>
      <c r="D39" s="154"/>
      <c r="E39" s="154"/>
      <c r="F39" s="154"/>
      <c r="G39" s="88" t="str">
        <f t="shared" si="4"/>
        <v>: </v>
      </c>
      <c r="H39" s="159"/>
      <c r="I39" s="160"/>
      <c r="J39" s="161"/>
      <c r="K39" s="87"/>
      <c r="L39" s="153"/>
      <c r="M39" s="153"/>
      <c r="N39" s="188"/>
      <c r="O39" s="189"/>
      <c r="P39" s="174"/>
      <c r="Q39" s="204"/>
      <c r="R39" s="204"/>
      <c r="S39" s="168"/>
      <c r="T39" s="13"/>
      <c r="U39" s="1">
        <v>13</v>
      </c>
      <c r="V39" s="31">
        <v>5</v>
      </c>
      <c r="W39" s="31" t="s">
        <v>100</v>
      </c>
      <c r="AI39" s="21" t="b">
        <f t="shared" si="5"/>
        <v>0</v>
      </c>
      <c r="AJ39" s="21" t="b">
        <f t="shared" si="6"/>
        <v>0</v>
      </c>
      <c r="AK39" s="21" t="b">
        <f t="shared" si="7"/>
        <v>0</v>
      </c>
      <c r="AL39" s="1"/>
      <c r="AM39" s="1"/>
      <c r="AN39" s="1" t="b">
        <f t="shared" si="8"/>
        <v>0</v>
      </c>
      <c r="AO39" s="1"/>
    </row>
    <row r="40" spans="2:41" ht="15" customHeight="1" thickBot="1">
      <c r="B40" s="155"/>
      <c r="C40" s="118"/>
      <c r="D40" s="156"/>
      <c r="E40" s="157"/>
      <c r="F40" s="158"/>
      <c r="G40" s="88" t="str">
        <f t="shared" si="4"/>
        <v>: </v>
      </c>
      <c r="H40" s="159"/>
      <c r="I40" s="160"/>
      <c r="J40" s="161"/>
      <c r="K40" s="87"/>
      <c r="L40" s="153"/>
      <c r="M40" s="153"/>
      <c r="N40" s="188"/>
      <c r="O40" s="189"/>
      <c r="P40" s="174"/>
      <c r="Q40" s="204"/>
      <c r="R40" s="204"/>
      <c r="S40" s="168"/>
      <c r="T40" s="13"/>
      <c r="U40" s="1">
        <v>14</v>
      </c>
      <c r="V40" s="31">
        <v>6</v>
      </c>
      <c r="W40" s="31" t="s">
        <v>101</v>
      </c>
      <c r="AI40" s="1"/>
      <c r="AJ40" s="1"/>
      <c r="AK40" s="1"/>
      <c r="AL40" s="1"/>
      <c r="AM40" s="1"/>
      <c r="AN40" s="1" t="b">
        <f t="shared" si="8"/>
        <v>0</v>
      </c>
      <c r="AO40" s="1"/>
    </row>
    <row r="41" spans="2:41" ht="15" customHeight="1" thickBot="1">
      <c r="B41" s="155"/>
      <c r="C41" s="118"/>
      <c r="D41" s="154"/>
      <c r="E41" s="154"/>
      <c r="F41" s="154"/>
      <c r="G41" s="88" t="str">
        <f t="shared" si="4"/>
        <v>: </v>
      </c>
      <c r="H41" s="159"/>
      <c r="I41" s="160"/>
      <c r="J41" s="161"/>
      <c r="K41" s="87"/>
      <c r="L41" s="153"/>
      <c r="M41" s="153"/>
      <c r="N41" s="188"/>
      <c r="O41" s="189"/>
      <c r="P41" s="174"/>
      <c r="Q41" s="204"/>
      <c r="R41" s="204"/>
      <c r="S41" s="168"/>
      <c r="T41" s="13"/>
      <c r="U41" s="1">
        <v>15</v>
      </c>
      <c r="V41" s="31">
        <v>7</v>
      </c>
      <c r="W41" s="31" t="s">
        <v>14</v>
      </c>
      <c r="AI41" s="1"/>
      <c r="AJ41" s="1"/>
      <c r="AK41" s="1"/>
      <c r="AL41" s="1"/>
      <c r="AM41" s="1"/>
      <c r="AN41" s="1" t="b">
        <f t="shared" si="8"/>
        <v>0</v>
      </c>
      <c r="AO41" s="1"/>
    </row>
    <row r="42" spans="2:41" ht="15" customHeight="1" thickBot="1">
      <c r="B42" s="155"/>
      <c r="C42" s="118"/>
      <c r="D42" s="154"/>
      <c r="E42" s="154"/>
      <c r="F42" s="154"/>
      <c r="G42" s="88" t="str">
        <f t="shared" si="4"/>
        <v>: </v>
      </c>
      <c r="H42" s="159"/>
      <c r="I42" s="160"/>
      <c r="J42" s="161"/>
      <c r="K42" s="87"/>
      <c r="L42" s="153"/>
      <c r="M42" s="153"/>
      <c r="N42" s="188"/>
      <c r="O42" s="189"/>
      <c r="P42" s="174"/>
      <c r="Q42" s="204"/>
      <c r="R42" s="204"/>
      <c r="S42" s="168"/>
      <c r="T42" s="13"/>
      <c r="U42" s="1">
        <v>16</v>
      </c>
      <c r="V42" s="31">
        <v>8</v>
      </c>
      <c r="W42" s="31" t="s">
        <v>15</v>
      </c>
      <c r="AI42" s="1"/>
      <c r="AJ42" s="1"/>
      <c r="AK42" s="1"/>
      <c r="AL42" s="1"/>
      <c r="AM42" s="1"/>
      <c r="AN42" s="1" t="b">
        <f t="shared" si="8"/>
        <v>0</v>
      </c>
      <c r="AO42" s="1"/>
    </row>
    <row r="43" spans="2:41" ht="15" customHeight="1" thickBot="1">
      <c r="B43" s="155"/>
      <c r="C43" s="118"/>
      <c r="D43" s="154"/>
      <c r="E43" s="154"/>
      <c r="F43" s="154"/>
      <c r="G43" s="88" t="str">
        <f t="shared" si="4"/>
        <v>: </v>
      </c>
      <c r="H43" s="159"/>
      <c r="I43" s="160"/>
      <c r="J43" s="161"/>
      <c r="K43" s="87"/>
      <c r="L43" s="153"/>
      <c r="M43" s="153"/>
      <c r="N43" s="188"/>
      <c r="O43" s="189"/>
      <c r="P43" s="174"/>
      <c r="Q43" s="204"/>
      <c r="R43" s="204"/>
      <c r="S43" s="168"/>
      <c r="T43" s="13"/>
      <c r="U43" s="1">
        <v>17</v>
      </c>
      <c r="V43" s="31">
        <v>9</v>
      </c>
      <c r="W43" s="31" t="s">
        <v>16</v>
      </c>
      <c r="AI43" s="1"/>
      <c r="AJ43" s="1"/>
      <c r="AK43" s="1"/>
      <c r="AL43" s="1"/>
      <c r="AM43" s="1"/>
      <c r="AN43" s="1" t="b">
        <f t="shared" si="8"/>
        <v>0</v>
      </c>
      <c r="AO43" s="1"/>
    </row>
    <row r="44" spans="2:41" ht="15" customHeight="1" thickBot="1">
      <c r="B44" s="155"/>
      <c r="C44" s="118"/>
      <c r="D44" s="156"/>
      <c r="E44" s="157"/>
      <c r="F44" s="158"/>
      <c r="G44" s="88" t="str">
        <f t="shared" si="4"/>
        <v>: </v>
      </c>
      <c r="H44" s="159"/>
      <c r="I44" s="160"/>
      <c r="J44" s="161"/>
      <c r="K44" s="87"/>
      <c r="L44" s="153"/>
      <c r="M44" s="153"/>
      <c r="N44" s="188"/>
      <c r="O44" s="189"/>
      <c r="P44" s="174"/>
      <c r="Q44" s="204"/>
      <c r="R44" s="204"/>
      <c r="S44" s="168"/>
      <c r="T44" s="13"/>
      <c r="U44" s="1">
        <v>18</v>
      </c>
      <c r="V44" s="31">
        <v>10</v>
      </c>
      <c r="W44" s="31" t="s">
        <v>17</v>
      </c>
      <c r="AI44" s="1"/>
      <c r="AJ44" s="1"/>
      <c r="AK44" s="1"/>
      <c r="AL44" s="1"/>
      <c r="AM44" s="1"/>
      <c r="AN44" s="1" t="b">
        <f t="shared" si="8"/>
        <v>0</v>
      </c>
      <c r="AO44" s="1"/>
    </row>
    <row r="45" spans="2:41" ht="15" customHeight="1" thickBot="1">
      <c r="B45" s="155"/>
      <c r="C45" s="118"/>
      <c r="D45" s="156"/>
      <c r="E45" s="157"/>
      <c r="F45" s="158"/>
      <c r="G45" s="88" t="str">
        <f t="shared" si="4"/>
        <v>: </v>
      </c>
      <c r="H45" s="159"/>
      <c r="I45" s="160"/>
      <c r="J45" s="161"/>
      <c r="K45" s="87"/>
      <c r="L45" s="153"/>
      <c r="M45" s="153"/>
      <c r="N45" s="188"/>
      <c r="O45" s="189"/>
      <c r="P45" s="174"/>
      <c r="Q45" s="204"/>
      <c r="R45" s="204"/>
      <c r="S45" s="168"/>
      <c r="T45" s="13"/>
      <c r="U45" s="1">
        <v>19</v>
      </c>
      <c r="V45" s="31">
        <v>11</v>
      </c>
      <c r="W45" s="31" t="s">
        <v>18</v>
      </c>
      <c r="AI45" s="1"/>
      <c r="AJ45" s="1"/>
      <c r="AK45" s="1"/>
      <c r="AL45" s="1"/>
      <c r="AM45" s="1"/>
      <c r="AN45" s="1" t="b">
        <f t="shared" si="8"/>
        <v>0</v>
      </c>
      <c r="AO45" s="1"/>
    </row>
    <row r="46" spans="2:41" ht="15" customHeight="1" thickBot="1">
      <c r="B46" s="141"/>
      <c r="C46" s="141"/>
      <c r="D46" s="156"/>
      <c r="E46" s="157"/>
      <c r="F46" s="158"/>
      <c r="G46" s="88" t="str">
        <f t="shared" si="4"/>
        <v>: </v>
      </c>
      <c r="H46" s="159"/>
      <c r="I46" s="160"/>
      <c r="J46" s="161"/>
      <c r="K46" s="87"/>
      <c r="L46" s="153"/>
      <c r="M46" s="153"/>
      <c r="N46" s="188"/>
      <c r="O46" s="189"/>
      <c r="P46" s="174"/>
      <c r="Q46" s="204"/>
      <c r="R46" s="204"/>
      <c r="S46" s="168"/>
      <c r="T46" s="13"/>
      <c r="U46" s="1">
        <v>20</v>
      </c>
      <c r="V46" s="31">
        <v>12</v>
      </c>
      <c r="W46" s="31" t="s">
        <v>19</v>
      </c>
      <c r="AI46" s="1"/>
      <c r="AJ46" s="1"/>
      <c r="AK46" s="1"/>
      <c r="AL46" s="1"/>
      <c r="AM46" s="1"/>
      <c r="AN46" s="1" t="b">
        <f t="shared" si="8"/>
        <v>0</v>
      </c>
      <c r="AO46" s="1"/>
    </row>
    <row r="47" spans="2:41" ht="15" customHeight="1" thickBot="1">
      <c r="B47" s="141"/>
      <c r="C47" s="141"/>
      <c r="D47" s="154"/>
      <c r="E47" s="154"/>
      <c r="F47" s="154"/>
      <c r="G47" s="88" t="str">
        <f aca="true" t="shared" si="9" ref="G47:G53">B47&amp;": "&amp;D47</f>
        <v>: </v>
      </c>
      <c r="H47" s="159"/>
      <c r="I47" s="160"/>
      <c r="J47" s="161"/>
      <c r="K47" s="87"/>
      <c r="L47" s="153"/>
      <c r="M47" s="153"/>
      <c r="N47" s="188"/>
      <c r="O47" s="189"/>
      <c r="P47" s="174"/>
      <c r="Q47" s="204"/>
      <c r="R47" s="204"/>
      <c r="S47" s="168"/>
      <c r="T47" s="13"/>
      <c r="U47" s="1">
        <v>21</v>
      </c>
      <c r="V47" s="197" t="s">
        <v>41</v>
      </c>
      <c r="W47" s="197"/>
      <c r="AI47" s="1"/>
      <c r="AJ47" s="1"/>
      <c r="AK47" s="1"/>
      <c r="AL47" s="1"/>
      <c r="AM47" s="1"/>
      <c r="AN47" s="1" t="b">
        <f t="shared" si="8"/>
        <v>0</v>
      </c>
      <c r="AO47" s="1"/>
    </row>
    <row r="48" spans="2:41" ht="15" customHeight="1" thickBot="1">
      <c r="B48" s="141"/>
      <c r="C48" s="141"/>
      <c r="D48" s="154"/>
      <c r="E48" s="154"/>
      <c r="F48" s="154"/>
      <c r="G48" s="88" t="str">
        <f t="shared" si="9"/>
        <v>: </v>
      </c>
      <c r="H48" s="159"/>
      <c r="I48" s="160"/>
      <c r="J48" s="161"/>
      <c r="K48" s="87"/>
      <c r="L48" s="153"/>
      <c r="M48" s="153"/>
      <c r="N48" s="188"/>
      <c r="O48" s="189"/>
      <c r="P48" s="174"/>
      <c r="Q48" s="204"/>
      <c r="R48" s="204"/>
      <c r="S48" s="168"/>
      <c r="T48" s="13"/>
      <c r="U48" s="1">
        <v>22</v>
      </c>
      <c r="V48" s="198"/>
      <c r="W48" s="198"/>
      <c r="AI48" s="1"/>
      <c r="AJ48" s="1"/>
      <c r="AK48" s="1"/>
      <c r="AL48" s="1"/>
      <c r="AM48" s="1"/>
      <c r="AN48" s="1" t="b">
        <f t="shared" si="8"/>
        <v>0</v>
      </c>
      <c r="AO48" s="1"/>
    </row>
    <row r="49" spans="2:41" ht="13.5" thickBot="1">
      <c r="B49" s="141"/>
      <c r="C49" s="141"/>
      <c r="D49" s="154"/>
      <c r="E49" s="154"/>
      <c r="F49" s="154"/>
      <c r="G49" s="88" t="str">
        <f t="shared" si="9"/>
        <v>: </v>
      </c>
      <c r="H49" s="159"/>
      <c r="I49" s="160"/>
      <c r="J49" s="161"/>
      <c r="K49" s="87"/>
      <c r="L49" s="153"/>
      <c r="M49" s="153"/>
      <c r="N49" s="188"/>
      <c r="O49" s="189"/>
      <c r="P49" s="176"/>
      <c r="Q49" s="205"/>
      <c r="R49" s="205"/>
      <c r="S49" s="170"/>
      <c r="T49" s="13"/>
      <c r="U49" s="1">
        <v>23</v>
      </c>
      <c r="V49" s="198"/>
      <c r="W49" s="198"/>
      <c r="AI49" s="1"/>
      <c r="AJ49" s="1"/>
      <c r="AK49" s="1"/>
      <c r="AL49" s="1"/>
      <c r="AM49" s="1"/>
      <c r="AN49" s="1" t="b">
        <f t="shared" si="8"/>
        <v>0</v>
      </c>
      <c r="AO49" s="1"/>
    </row>
    <row r="50" spans="2:41" ht="12.75">
      <c r="B50" s="141"/>
      <c r="C50" s="141"/>
      <c r="D50" s="154"/>
      <c r="E50" s="154"/>
      <c r="F50" s="154"/>
      <c r="G50" s="88" t="str">
        <f t="shared" si="9"/>
        <v>: </v>
      </c>
      <c r="H50" s="159"/>
      <c r="I50" s="160"/>
      <c r="J50" s="161"/>
      <c r="K50" s="87"/>
      <c r="L50" s="153"/>
      <c r="M50" s="153"/>
      <c r="N50" s="188"/>
      <c r="O50" s="189"/>
      <c r="P50" s="105"/>
      <c r="Q50" s="13"/>
      <c r="R50" s="13"/>
      <c r="S50" s="106"/>
      <c r="T50" s="13"/>
      <c r="V50" s="104"/>
      <c r="W50" s="104"/>
      <c r="AI50" s="1"/>
      <c r="AJ50" s="1"/>
      <c r="AK50" s="1"/>
      <c r="AL50" s="1"/>
      <c r="AM50" s="1"/>
      <c r="AN50" s="1" t="b">
        <f t="shared" si="8"/>
        <v>0</v>
      </c>
      <c r="AO50" s="1"/>
    </row>
    <row r="51" spans="2:41" ht="12.75">
      <c r="B51" s="141"/>
      <c r="C51" s="141"/>
      <c r="D51" s="154"/>
      <c r="E51" s="154"/>
      <c r="F51" s="154"/>
      <c r="G51" s="88" t="str">
        <f t="shared" si="9"/>
        <v>: </v>
      </c>
      <c r="H51" s="159"/>
      <c r="I51" s="160"/>
      <c r="J51" s="161"/>
      <c r="K51" s="87"/>
      <c r="L51" s="153"/>
      <c r="M51" s="153"/>
      <c r="N51" s="188"/>
      <c r="O51" s="189"/>
      <c r="P51" s="105"/>
      <c r="Q51" s="13"/>
      <c r="R51" s="13"/>
      <c r="S51" s="106"/>
      <c r="T51" s="13"/>
      <c r="V51" s="104"/>
      <c r="W51" s="104"/>
      <c r="AI51" s="1"/>
      <c r="AJ51" s="1"/>
      <c r="AK51" s="1"/>
      <c r="AL51" s="1"/>
      <c r="AM51" s="1"/>
      <c r="AN51" s="1" t="b">
        <f t="shared" si="8"/>
        <v>0</v>
      </c>
      <c r="AO51" s="1"/>
    </row>
    <row r="52" spans="2:41" ht="12.75">
      <c r="B52" s="141"/>
      <c r="C52" s="141"/>
      <c r="D52" s="154"/>
      <c r="E52" s="154"/>
      <c r="F52" s="154"/>
      <c r="G52" s="88" t="str">
        <f t="shared" si="9"/>
        <v>: </v>
      </c>
      <c r="H52" s="159"/>
      <c r="I52" s="160"/>
      <c r="J52" s="161"/>
      <c r="K52" s="87"/>
      <c r="L52" s="153"/>
      <c r="M52" s="153"/>
      <c r="N52" s="188"/>
      <c r="O52" s="189"/>
      <c r="P52" s="105"/>
      <c r="Q52" s="13"/>
      <c r="R52" s="13"/>
      <c r="S52" s="106"/>
      <c r="T52" s="13"/>
      <c r="V52" s="104"/>
      <c r="W52" s="104"/>
      <c r="AI52" s="1"/>
      <c r="AJ52" s="1"/>
      <c r="AK52" s="1"/>
      <c r="AL52" s="1"/>
      <c r="AM52" s="1"/>
      <c r="AN52" s="1" t="b">
        <f t="shared" si="8"/>
        <v>0</v>
      </c>
      <c r="AO52" s="1"/>
    </row>
    <row r="53" spans="2:41" ht="13.5" thickBot="1">
      <c r="B53" s="141"/>
      <c r="C53" s="141"/>
      <c r="D53" s="154"/>
      <c r="E53" s="154"/>
      <c r="F53" s="154"/>
      <c r="G53" s="88" t="str">
        <f t="shared" si="9"/>
        <v>: </v>
      </c>
      <c r="H53" s="159"/>
      <c r="I53" s="160"/>
      <c r="J53" s="161"/>
      <c r="K53" s="87"/>
      <c r="L53" s="153"/>
      <c r="M53" s="153"/>
      <c r="N53" s="188"/>
      <c r="O53" s="189"/>
      <c r="P53" s="105"/>
      <c r="Q53" s="13"/>
      <c r="R53" s="13"/>
      <c r="S53" s="106"/>
      <c r="T53" s="13"/>
      <c r="V53" s="104"/>
      <c r="W53" s="104"/>
      <c r="AI53" s="1"/>
      <c r="AJ53" s="1"/>
      <c r="AK53" s="1"/>
      <c r="AL53" s="1"/>
      <c r="AM53" s="1"/>
      <c r="AN53" s="1" t="b">
        <f t="shared" si="8"/>
        <v>0</v>
      </c>
      <c r="AO53" s="1"/>
    </row>
    <row r="54" spans="2:41" ht="13.5" thickBot="1">
      <c r="B54" s="23"/>
      <c r="C54" s="24"/>
      <c r="E54" s="16" t="s">
        <v>131</v>
      </c>
      <c r="F54" s="25"/>
      <c r="G54" s="24"/>
      <c r="H54" s="1"/>
      <c r="J54" s="26" t="s">
        <v>132</v>
      </c>
      <c r="K54" s="25"/>
      <c r="P54" s="105"/>
      <c r="Q54" s="13"/>
      <c r="R54" s="13"/>
      <c r="S54" s="106"/>
      <c r="T54" s="13"/>
      <c r="V54" s="104"/>
      <c r="W54" s="104"/>
      <c r="AI54" s="1"/>
      <c r="AJ54" s="1"/>
      <c r="AK54" s="1"/>
      <c r="AL54" s="1"/>
      <c r="AM54" s="1"/>
      <c r="AN54" s="1"/>
      <c r="AO54" s="1"/>
    </row>
    <row r="55" spans="2:41" ht="13.5" thickBot="1">
      <c r="B55" s="17" t="s">
        <v>85</v>
      </c>
      <c r="C55" s="1"/>
      <c r="D55" s="1"/>
      <c r="E55" s="1"/>
      <c r="F55" s="1"/>
      <c r="G55" s="1"/>
      <c r="H55" s="1"/>
      <c r="M55" s="112" t="s">
        <v>69</v>
      </c>
      <c r="N55" s="113"/>
      <c r="P55" s="22" t="s">
        <v>20</v>
      </c>
      <c r="R55" s="17"/>
      <c r="AI55" s="1"/>
      <c r="AJ55" s="1"/>
      <c r="AK55" s="1"/>
      <c r="AL55" s="1"/>
      <c r="AM55" s="1"/>
      <c r="AN55" s="1"/>
      <c r="AO55" s="1"/>
    </row>
    <row r="56" spans="2:43" ht="12.75">
      <c r="B56" s="55"/>
      <c r="C56" s="56" t="s">
        <v>31</v>
      </c>
      <c r="D56" s="57"/>
      <c r="E56" s="57"/>
      <c r="F56" s="57"/>
      <c r="G56" s="57"/>
      <c r="H56" s="57"/>
      <c r="I56" s="56" t="s">
        <v>32</v>
      </c>
      <c r="J56" s="57"/>
      <c r="K56" s="57"/>
      <c r="L56" s="57"/>
      <c r="M56" s="110" t="s">
        <v>70</v>
      </c>
      <c r="N56" s="111">
        <f>alertness_score</f>
        <v>0</v>
      </c>
      <c r="O56" s="58"/>
      <c r="P56" s="22" t="s">
        <v>21</v>
      </c>
      <c r="AI56" s="1"/>
      <c r="AJ56" s="1"/>
      <c r="AK56" s="1"/>
      <c r="AL56" s="1"/>
      <c r="AM56" s="1"/>
      <c r="AN56" s="1"/>
      <c r="AP56" s="30"/>
      <c r="AQ56" s="30"/>
    </row>
    <row r="57" spans="2:43" ht="12.75">
      <c r="B57" s="59"/>
      <c r="C57" s="60" t="s">
        <v>26</v>
      </c>
      <c r="D57" s="187">
        <f>agility_score</f>
        <v>0</v>
      </c>
      <c r="E57" s="187"/>
      <c r="F57" s="61"/>
      <c r="G57" s="61"/>
      <c r="H57" s="61"/>
      <c r="I57" s="62" t="s">
        <v>33</v>
      </c>
      <c r="J57" s="63" t="s">
        <v>34</v>
      </c>
      <c r="K57" s="61"/>
      <c r="L57" s="64"/>
      <c r="M57" s="108"/>
      <c r="N57" s="109">
        <f>IF(ISNA(VLOOKUP(M57,$G$33:$J$53,2,FALSE)),"",VLOOKUP(M57,$G$33:$J$53,2,FALSE))</f>
      </c>
      <c r="O57" s="65"/>
      <c r="P57" s="22" t="s">
        <v>23</v>
      </c>
      <c r="AI57" s="1"/>
      <c r="AJ57" s="1"/>
      <c r="AK57" s="1"/>
      <c r="AL57" s="1"/>
      <c r="AM57" s="1"/>
      <c r="AN57" s="1"/>
      <c r="AO57" s="1"/>
      <c r="AP57" s="30"/>
      <c r="AQ57" s="30"/>
    </row>
    <row r="58" spans="2:43" ht="12.75">
      <c r="B58" s="59"/>
      <c r="C58" s="60" t="s">
        <v>27</v>
      </c>
      <c r="D58" s="53" t="str">
        <f>agility_score&amp;" + Skill"</f>
        <v> + Skill</v>
      </c>
      <c r="E58" s="53"/>
      <c r="F58" s="61"/>
      <c r="G58" s="61"/>
      <c r="H58" s="61"/>
      <c r="I58" s="60" t="s">
        <v>35</v>
      </c>
      <c r="J58" s="63" t="s">
        <v>36</v>
      </c>
      <c r="K58" s="61"/>
      <c r="L58" s="64"/>
      <c r="M58" s="108"/>
      <c r="N58" s="109">
        <f>IF(ISNA(VLOOKUP(M58,$G$33:$J$53,2,FALSE)),"",VLOOKUP(M58,$G$33:$J$53,2,FALSE))</f>
      </c>
      <c r="O58" s="65"/>
      <c r="P58" s="22" t="s">
        <v>22</v>
      </c>
      <c r="AI58" s="1"/>
      <c r="AJ58" s="1"/>
      <c r="AK58" s="1"/>
      <c r="AL58" s="1"/>
      <c r="AM58" s="1"/>
      <c r="AN58" s="1"/>
      <c r="AO58" s="1"/>
      <c r="AP58" s="30"/>
      <c r="AQ58" s="30"/>
    </row>
    <row r="59" spans="2:43" ht="12.75">
      <c r="B59" s="59"/>
      <c r="C59" s="60" t="s">
        <v>28</v>
      </c>
      <c r="D59" s="53" t="str">
        <f>agility_score&amp;" + Athletics"</f>
        <v> + Athletics</v>
      </c>
      <c r="E59" s="53"/>
      <c r="F59" s="61"/>
      <c r="G59" s="61"/>
      <c r="H59" s="61"/>
      <c r="I59" s="60" t="s">
        <v>37</v>
      </c>
      <c r="J59" s="63" t="s">
        <v>38</v>
      </c>
      <c r="K59" s="61"/>
      <c r="L59" s="64"/>
      <c r="M59" s="108"/>
      <c r="N59" s="109">
        <f>IF(ISNA(VLOOKUP(M59,$G$33:$J$53,2,FALSE)),"",VLOOKUP(M59,$G$33:$J$53,2,FALSE))</f>
      </c>
      <c r="O59" s="65"/>
      <c r="P59" s="22" t="s">
        <v>24</v>
      </c>
      <c r="AI59" s="1"/>
      <c r="AJ59" s="1"/>
      <c r="AK59" s="1"/>
      <c r="AL59" s="1"/>
      <c r="AM59" s="1"/>
      <c r="AN59" s="1"/>
      <c r="AO59" s="1"/>
      <c r="AP59" s="30"/>
      <c r="AQ59" s="30"/>
    </row>
    <row r="60" spans="2:43" ht="12.75">
      <c r="B60" s="66"/>
      <c r="C60" s="67" t="s">
        <v>29</v>
      </c>
      <c r="D60" s="54" t="s">
        <v>30</v>
      </c>
      <c r="E60" s="53"/>
      <c r="F60" s="68"/>
      <c r="G60" s="68"/>
      <c r="H60" s="68"/>
      <c r="I60" s="67" t="s">
        <v>39</v>
      </c>
      <c r="J60" s="68" t="s">
        <v>40</v>
      </c>
      <c r="K60" s="68"/>
      <c r="L60" s="69"/>
      <c r="M60" s="69"/>
      <c r="N60" s="69"/>
      <c r="O60" s="70"/>
      <c r="P60" s="22" t="s">
        <v>84</v>
      </c>
      <c r="AI60" s="1"/>
      <c r="AJ60" s="1"/>
      <c r="AK60" s="1"/>
      <c r="AL60" s="1"/>
      <c r="AM60" s="1"/>
      <c r="AN60" s="1"/>
      <c r="AO60" s="1"/>
      <c r="AP60" s="30"/>
      <c r="AQ60" s="30"/>
    </row>
    <row r="61" spans="2:43" ht="13.5" thickBot="1">
      <c r="B61" s="74" t="s">
        <v>87</v>
      </c>
      <c r="C61" s="75"/>
      <c r="D61" s="75"/>
      <c r="E61" s="75"/>
      <c r="F61" s="75" t="s">
        <v>43</v>
      </c>
      <c r="G61" s="75"/>
      <c r="H61" s="75" t="s">
        <v>136</v>
      </c>
      <c r="I61" s="75"/>
      <c r="J61" s="75"/>
      <c r="K61" s="75"/>
      <c r="L61" s="76" t="s">
        <v>113</v>
      </c>
      <c r="M61" s="75"/>
      <c r="N61" s="75"/>
      <c r="O61" s="75"/>
      <c r="P61" s="77" t="s">
        <v>83</v>
      </c>
      <c r="Q61" s="77"/>
      <c r="R61" s="77"/>
      <c r="S61" s="77"/>
      <c r="T61" s="77"/>
      <c r="U61" s="71"/>
      <c r="V61" s="71"/>
      <c r="W61" s="71"/>
      <c r="X61" s="71"/>
      <c r="AI61" s="1"/>
      <c r="AJ61" s="1"/>
      <c r="AK61" s="1"/>
      <c r="AL61" s="1"/>
      <c r="AM61" s="1"/>
      <c r="AN61" s="1"/>
      <c r="AO61" s="1"/>
      <c r="AP61" s="30"/>
      <c r="AQ61" s="30"/>
    </row>
    <row r="62" spans="2:43" ht="13.5" thickTop="1">
      <c r="B62" s="10" t="s">
        <v>87</v>
      </c>
      <c r="C62" s="142"/>
      <c r="D62" s="142"/>
      <c r="E62" s="142"/>
      <c r="F62" s="46"/>
      <c r="G62" s="47"/>
      <c r="H62" s="199"/>
      <c r="I62" s="200"/>
      <c r="J62" s="200"/>
      <c r="K62" s="201"/>
      <c r="L62" s="143"/>
      <c r="M62" s="144"/>
      <c r="N62" s="144"/>
      <c r="O62" s="145"/>
      <c r="P62" s="195"/>
      <c r="Q62" s="195"/>
      <c r="R62" s="195"/>
      <c r="S62" s="195"/>
      <c r="T62" s="195"/>
      <c r="U62" s="195"/>
      <c r="V62" s="195"/>
      <c r="W62" s="195"/>
      <c r="X62" s="195"/>
      <c r="AI62" s="1"/>
      <c r="AJ62" s="1"/>
      <c r="AK62" s="1"/>
      <c r="AL62" s="1"/>
      <c r="AM62" s="1"/>
      <c r="AN62" s="1"/>
      <c r="AO62" s="1"/>
      <c r="AP62" s="30"/>
      <c r="AQ62" s="30"/>
    </row>
    <row r="63" spans="2:41" ht="11.25" customHeight="1" hidden="1">
      <c r="B63" s="1"/>
      <c r="C63" s="44"/>
      <c r="D63" s="44"/>
      <c r="E63" s="91">
        <v>2</v>
      </c>
      <c r="F63" s="39"/>
      <c r="G63" s="39"/>
      <c r="H63" s="80"/>
      <c r="I63" s="80"/>
      <c r="J63" s="81"/>
      <c r="K63" s="81"/>
      <c r="L63" s="48"/>
      <c r="M63" s="48"/>
      <c r="N63" s="48"/>
      <c r="O63" s="48"/>
      <c r="P63" s="82"/>
      <c r="Q63" s="82"/>
      <c r="R63" s="82"/>
      <c r="S63" s="82"/>
      <c r="T63" s="82"/>
      <c r="U63" s="82"/>
      <c r="V63" s="82"/>
      <c r="W63" s="82"/>
      <c r="X63" s="82"/>
      <c r="AI63" s="1"/>
      <c r="AJ63" s="1"/>
      <c r="AK63" s="1"/>
      <c r="AL63" s="1"/>
      <c r="AM63" s="1"/>
      <c r="AN63" s="1"/>
      <c r="AO63" s="1"/>
    </row>
    <row r="64" spans="2:41" ht="11.25" customHeight="1">
      <c r="B64" s="10" t="s">
        <v>88</v>
      </c>
      <c r="C64" s="141"/>
      <c r="D64" s="141"/>
      <c r="E64" s="141"/>
      <c r="F64" s="40"/>
      <c r="G64" s="39"/>
      <c r="H64" s="150"/>
      <c r="I64" s="151"/>
      <c r="J64" s="151"/>
      <c r="K64" s="152"/>
      <c r="L64" s="146"/>
      <c r="M64" s="147"/>
      <c r="N64" s="147"/>
      <c r="O64" s="148"/>
      <c r="P64" s="196"/>
      <c r="Q64" s="196"/>
      <c r="R64" s="196"/>
      <c r="S64" s="196"/>
      <c r="T64" s="196"/>
      <c r="U64" s="196"/>
      <c r="V64" s="196"/>
      <c r="W64" s="196"/>
      <c r="X64" s="196"/>
      <c r="AI64" s="1"/>
      <c r="AJ64" s="1"/>
      <c r="AK64" s="1"/>
      <c r="AL64" s="1"/>
      <c r="AM64" s="1"/>
      <c r="AN64" s="1"/>
      <c r="AO64" s="1"/>
    </row>
    <row r="65" spans="2:41" ht="11.25" customHeight="1" thickBot="1">
      <c r="B65" s="78" t="s">
        <v>115</v>
      </c>
      <c r="C65" s="79"/>
      <c r="D65" s="79"/>
      <c r="E65" s="77" t="s">
        <v>116</v>
      </c>
      <c r="F65" s="77" t="s">
        <v>71</v>
      </c>
      <c r="G65" s="77"/>
      <c r="H65" s="77" t="s">
        <v>117</v>
      </c>
      <c r="I65" s="77" t="s">
        <v>72</v>
      </c>
      <c r="J65" s="77" t="s">
        <v>75</v>
      </c>
      <c r="K65" s="149" t="s">
        <v>74</v>
      </c>
      <c r="L65" s="149"/>
      <c r="M65" s="149"/>
      <c r="N65" s="149" t="s">
        <v>73</v>
      </c>
      <c r="O65" s="149"/>
      <c r="P65" s="73"/>
      <c r="Q65" s="73"/>
      <c r="R65" s="73"/>
      <c r="S65" s="73"/>
      <c r="T65" s="73"/>
      <c r="U65" s="73"/>
      <c r="V65" s="73"/>
      <c r="W65" s="73"/>
      <c r="X65" s="73"/>
      <c r="AI65" s="1"/>
      <c r="AJ65" s="1"/>
      <c r="AK65" s="1"/>
      <c r="AL65" s="1"/>
      <c r="AM65" s="1"/>
      <c r="AN65" s="1"/>
      <c r="AO65" s="1"/>
    </row>
    <row r="66" spans="2:41" ht="11.25" customHeight="1" thickTop="1">
      <c r="B66" s="121" t="s">
        <v>82</v>
      </c>
      <c r="C66" s="122"/>
      <c r="D66" s="137"/>
      <c r="E66" s="72" t="str">
        <f>"d2 + "&amp;strength_score</f>
        <v>d2 + </v>
      </c>
      <c r="F66" s="72" t="s">
        <v>0</v>
      </c>
      <c r="G66" s="72"/>
      <c r="H66" s="72" t="s">
        <v>0</v>
      </c>
      <c r="I66" s="72" t="s">
        <v>0</v>
      </c>
      <c r="J66" s="85" t="s">
        <v>76</v>
      </c>
      <c r="K66" s="138" t="s">
        <v>66</v>
      </c>
      <c r="L66" s="138"/>
      <c r="M66" s="139"/>
      <c r="N66" s="193">
        <f aca="true" t="shared" si="10" ref="N66:N74">IF(ISNA(VLOOKUP($J66,attribute_table,4,FALSE)&amp;" + "&amp;VLOOKUP($K66,skill_table,2,FALSE)),"",VLOOKUP($J66,attribute_table,4,FALSE)&amp;" + "&amp;VLOOKUP($K66,skill_table,2,FALSE))</f>
      </c>
      <c r="O66" s="194"/>
      <c r="P66" s="191"/>
      <c r="Q66" s="191"/>
      <c r="R66" s="191"/>
      <c r="S66" s="191"/>
      <c r="T66" s="191"/>
      <c r="U66" s="191"/>
      <c r="V66" s="191"/>
      <c r="W66" s="191"/>
      <c r="X66" s="191"/>
      <c r="AI66" s="1"/>
      <c r="AJ66" s="1"/>
      <c r="AK66" s="1"/>
      <c r="AL66" s="1"/>
      <c r="AM66" s="1"/>
      <c r="AN66" s="1"/>
      <c r="AO66" s="1"/>
    </row>
    <row r="67" spans="2:52" ht="11.25" customHeight="1">
      <c r="B67" s="117"/>
      <c r="C67" s="117"/>
      <c r="D67" s="118"/>
      <c r="E67" s="52"/>
      <c r="F67" s="52"/>
      <c r="G67" s="52"/>
      <c r="H67" s="52"/>
      <c r="I67" s="52"/>
      <c r="J67" s="44" t="s">
        <v>76</v>
      </c>
      <c r="K67" s="117"/>
      <c r="L67" s="117"/>
      <c r="M67" s="118"/>
      <c r="N67" s="119">
        <f t="shared" si="10"/>
      </c>
      <c r="O67" s="120"/>
      <c r="P67" s="192"/>
      <c r="Q67" s="192"/>
      <c r="R67" s="192"/>
      <c r="S67" s="192"/>
      <c r="T67" s="192"/>
      <c r="U67" s="192"/>
      <c r="V67" s="192"/>
      <c r="W67" s="192"/>
      <c r="X67" s="192"/>
      <c r="AI67" s="1"/>
      <c r="AJ67" s="1"/>
      <c r="AK67" s="1"/>
      <c r="AL67" s="1"/>
      <c r="AM67" s="1"/>
      <c r="AN67" s="1"/>
      <c r="AO67" s="1"/>
      <c r="AP67" s="17"/>
      <c r="AR67" s="17"/>
      <c r="AZ67" s="22"/>
    </row>
    <row r="68" spans="2:52" ht="11.25" customHeight="1">
      <c r="B68" s="117"/>
      <c r="C68" s="117"/>
      <c r="D68" s="118"/>
      <c r="E68" s="52"/>
      <c r="F68" s="52"/>
      <c r="G68" s="52"/>
      <c r="H68" s="52"/>
      <c r="I68" s="52"/>
      <c r="J68" s="44" t="s">
        <v>76</v>
      </c>
      <c r="K68" s="117"/>
      <c r="L68" s="117"/>
      <c r="M68" s="118"/>
      <c r="N68" s="119">
        <f t="shared" si="10"/>
      </c>
      <c r="O68" s="120"/>
      <c r="P68" s="192"/>
      <c r="Q68" s="192"/>
      <c r="R68" s="192"/>
      <c r="S68" s="192"/>
      <c r="T68" s="192"/>
      <c r="U68" s="192"/>
      <c r="V68" s="192"/>
      <c r="W68" s="192"/>
      <c r="X68" s="192"/>
      <c r="AI68" s="1"/>
      <c r="AJ68" s="1"/>
      <c r="AK68" s="1"/>
      <c r="AL68" s="1"/>
      <c r="AM68" s="1"/>
      <c r="AN68" s="1"/>
      <c r="AO68" s="1"/>
      <c r="AP68" s="30"/>
      <c r="AR68" s="30"/>
      <c r="AT68" s="30"/>
      <c r="AU68" s="30"/>
      <c r="AV68" s="30"/>
      <c r="AZ68" s="30"/>
    </row>
    <row r="69" spans="2:52" ht="11.25" customHeight="1">
      <c r="B69" s="117"/>
      <c r="C69" s="117"/>
      <c r="D69" s="118"/>
      <c r="E69" s="52"/>
      <c r="F69" s="52"/>
      <c r="G69" s="52"/>
      <c r="H69" s="52"/>
      <c r="I69" s="52"/>
      <c r="J69" s="44" t="s">
        <v>76</v>
      </c>
      <c r="K69" s="117"/>
      <c r="L69" s="117"/>
      <c r="M69" s="118"/>
      <c r="N69" s="119">
        <f t="shared" si="10"/>
      </c>
      <c r="O69" s="120"/>
      <c r="P69" s="192"/>
      <c r="Q69" s="192"/>
      <c r="R69" s="192"/>
      <c r="S69" s="192"/>
      <c r="T69" s="192"/>
      <c r="U69" s="192"/>
      <c r="V69" s="192"/>
      <c r="W69" s="192"/>
      <c r="X69" s="192"/>
      <c r="AI69" s="1"/>
      <c r="AJ69" s="1"/>
      <c r="AK69" s="1"/>
      <c r="AL69" s="1"/>
      <c r="AM69" s="1"/>
      <c r="AN69" s="1"/>
      <c r="AO69" s="1"/>
      <c r="AP69" s="30"/>
      <c r="AR69" s="30"/>
      <c r="AT69" s="30"/>
      <c r="AU69" s="30"/>
      <c r="AV69" s="30"/>
      <c r="AZ69" s="30"/>
    </row>
    <row r="70" spans="2:53" ht="11.25" customHeight="1">
      <c r="B70" s="117"/>
      <c r="C70" s="117"/>
      <c r="D70" s="118"/>
      <c r="E70" s="52"/>
      <c r="F70" s="52"/>
      <c r="G70" s="52"/>
      <c r="H70" s="52"/>
      <c r="I70" s="52"/>
      <c r="J70" s="44" t="s">
        <v>76</v>
      </c>
      <c r="K70" s="117"/>
      <c r="L70" s="117"/>
      <c r="M70" s="118"/>
      <c r="N70" s="119">
        <f t="shared" si="10"/>
      </c>
      <c r="O70" s="120"/>
      <c r="P70" s="192"/>
      <c r="Q70" s="192"/>
      <c r="R70" s="192"/>
      <c r="S70" s="192"/>
      <c r="T70" s="192"/>
      <c r="U70" s="192"/>
      <c r="V70" s="192"/>
      <c r="W70" s="192"/>
      <c r="X70" s="192"/>
      <c r="AI70" s="1"/>
      <c r="AJ70" s="1"/>
      <c r="AK70" s="1"/>
      <c r="AL70" s="1"/>
      <c r="AM70" s="1"/>
      <c r="AN70" s="1"/>
      <c r="AO70" s="1"/>
      <c r="AP70" s="30"/>
      <c r="AR70" s="30"/>
      <c r="AT70" s="30"/>
      <c r="AU70" s="30"/>
      <c r="AV70" s="30"/>
      <c r="AZ70" s="30"/>
      <c r="BA70" s="22"/>
    </row>
    <row r="71" spans="2:53" ht="11.25" customHeight="1">
      <c r="B71" s="117"/>
      <c r="C71" s="117"/>
      <c r="D71" s="118"/>
      <c r="E71" s="52"/>
      <c r="F71" s="52"/>
      <c r="G71" s="52"/>
      <c r="H71" s="52"/>
      <c r="I71" s="52"/>
      <c r="J71" s="44" t="s">
        <v>76</v>
      </c>
      <c r="K71" s="117"/>
      <c r="L71" s="117"/>
      <c r="M71" s="118"/>
      <c r="N71" s="119">
        <f t="shared" si="10"/>
      </c>
      <c r="O71" s="120"/>
      <c r="P71" s="192"/>
      <c r="Q71" s="192"/>
      <c r="R71" s="192"/>
      <c r="S71" s="192"/>
      <c r="T71" s="192"/>
      <c r="U71" s="192"/>
      <c r="V71" s="192"/>
      <c r="W71" s="192"/>
      <c r="X71" s="192"/>
      <c r="AI71" s="1"/>
      <c r="AJ71" s="1"/>
      <c r="AK71" s="1"/>
      <c r="AL71" s="1"/>
      <c r="AM71" s="1"/>
      <c r="AN71" s="1"/>
      <c r="AO71" s="1"/>
      <c r="AP71" s="30"/>
      <c r="AR71" s="30"/>
      <c r="AT71" s="30"/>
      <c r="AU71" s="30"/>
      <c r="AV71" s="30"/>
      <c r="AZ71" s="30"/>
      <c r="BA71" s="22"/>
    </row>
    <row r="72" spans="2:54" ht="11.25" customHeight="1">
      <c r="B72" s="117"/>
      <c r="C72" s="117"/>
      <c r="D72" s="118"/>
      <c r="E72" s="52"/>
      <c r="F72" s="52"/>
      <c r="G72" s="52"/>
      <c r="H72" s="52"/>
      <c r="I72" s="52"/>
      <c r="J72" s="44" t="s">
        <v>76</v>
      </c>
      <c r="K72" s="117"/>
      <c r="L72" s="117"/>
      <c r="M72" s="118"/>
      <c r="N72" s="119">
        <f t="shared" si="10"/>
      </c>
      <c r="O72" s="120"/>
      <c r="P72" s="192"/>
      <c r="Q72" s="192"/>
      <c r="R72" s="192"/>
      <c r="S72" s="192"/>
      <c r="T72" s="192"/>
      <c r="U72" s="192"/>
      <c r="V72" s="192"/>
      <c r="W72" s="192"/>
      <c r="X72" s="192"/>
      <c r="AI72" s="1"/>
      <c r="AJ72" s="1"/>
      <c r="AK72" s="1"/>
      <c r="AL72" s="1"/>
      <c r="AM72" s="1"/>
      <c r="AN72" s="1"/>
      <c r="AO72" s="1"/>
      <c r="AP72" s="30"/>
      <c r="AR72" s="30"/>
      <c r="AT72" s="30"/>
      <c r="AU72" s="30"/>
      <c r="AV72" s="30"/>
      <c r="AZ72" s="30"/>
      <c r="BA72" s="30"/>
      <c r="BB72" s="30"/>
    </row>
    <row r="73" spans="2:54" ht="11.25" customHeight="1">
      <c r="B73" s="117"/>
      <c r="C73" s="117"/>
      <c r="D73" s="118"/>
      <c r="E73" s="52"/>
      <c r="F73" s="52"/>
      <c r="G73" s="52"/>
      <c r="H73" s="52"/>
      <c r="I73" s="52"/>
      <c r="J73" s="44" t="s">
        <v>76</v>
      </c>
      <c r="K73" s="117"/>
      <c r="L73" s="117"/>
      <c r="M73" s="118"/>
      <c r="N73" s="119">
        <f t="shared" si="10"/>
      </c>
      <c r="O73" s="120"/>
      <c r="P73" s="192"/>
      <c r="Q73" s="192"/>
      <c r="R73" s="192"/>
      <c r="S73" s="192"/>
      <c r="T73" s="192"/>
      <c r="U73" s="192"/>
      <c r="V73" s="192"/>
      <c r="W73" s="192"/>
      <c r="X73" s="192"/>
      <c r="AI73" s="1"/>
      <c r="AJ73" s="1"/>
      <c r="AK73" s="1"/>
      <c r="AL73" s="1"/>
      <c r="AM73" s="1"/>
      <c r="AN73" s="1"/>
      <c r="AO73" s="1"/>
      <c r="AP73" s="30"/>
      <c r="AR73" s="30"/>
      <c r="AT73" s="30"/>
      <c r="AU73" s="30"/>
      <c r="AV73" s="30"/>
      <c r="AW73" s="30"/>
      <c r="AX73" s="30"/>
      <c r="AY73" s="30"/>
      <c r="AZ73" s="30"/>
      <c r="BA73" s="30"/>
      <c r="BB73" s="30"/>
    </row>
    <row r="74" spans="2:54" ht="12.75">
      <c r="B74" s="117"/>
      <c r="C74" s="117"/>
      <c r="D74" s="118"/>
      <c r="E74" s="52"/>
      <c r="F74" s="52"/>
      <c r="G74" s="52"/>
      <c r="H74" s="52"/>
      <c r="I74" s="52"/>
      <c r="J74" s="44" t="s">
        <v>76</v>
      </c>
      <c r="K74" s="117"/>
      <c r="L74" s="117"/>
      <c r="M74" s="118"/>
      <c r="N74" s="119">
        <f t="shared" si="10"/>
      </c>
      <c r="O74" s="120"/>
      <c r="P74" s="192"/>
      <c r="Q74" s="192"/>
      <c r="R74" s="192"/>
      <c r="S74" s="192"/>
      <c r="T74" s="192"/>
      <c r="U74" s="192"/>
      <c r="V74" s="192"/>
      <c r="W74" s="192"/>
      <c r="X74" s="192"/>
      <c r="AI74" s="1"/>
      <c r="AJ74" s="1"/>
      <c r="AK74" s="1"/>
      <c r="AL74" s="1"/>
      <c r="AM74" s="1"/>
      <c r="AN74" s="1"/>
      <c r="AO74" s="1"/>
      <c r="AP74" s="30"/>
      <c r="AR74" s="30"/>
      <c r="AT74" s="30"/>
      <c r="AU74" s="30"/>
      <c r="AV74" s="30"/>
      <c r="AW74" s="30"/>
      <c r="AX74" s="30"/>
      <c r="AY74" s="30"/>
      <c r="AZ74" s="30"/>
      <c r="BA74" s="30"/>
      <c r="BB74" s="30"/>
    </row>
    <row r="75" spans="2:54" ht="12.75">
      <c r="B75" s="1"/>
      <c r="C75" s="1"/>
      <c r="D75" s="1"/>
      <c r="E75" s="1"/>
      <c r="F75" s="1"/>
      <c r="G75" s="1"/>
      <c r="H75" s="1"/>
      <c r="AI75" s="1"/>
      <c r="AJ75" s="1"/>
      <c r="AK75" s="1"/>
      <c r="AL75" s="1"/>
      <c r="AM75" s="1"/>
      <c r="AN75" s="1"/>
      <c r="AO75" s="1"/>
      <c r="AP75" s="30"/>
      <c r="AR75" s="30"/>
      <c r="AT75" s="30"/>
      <c r="AU75" s="30"/>
      <c r="AV75" s="30"/>
      <c r="AW75" s="30"/>
      <c r="AX75" s="30"/>
      <c r="AY75" s="30"/>
      <c r="AZ75" s="30"/>
      <c r="BA75" s="30"/>
      <c r="BB75" s="30"/>
    </row>
    <row r="76" spans="40:195" s="1" customFormat="1" ht="12.75">
      <c r="AN76" s="34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190"/>
      <c r="AZ76" s="190"/>
      <c r="BA76" s="190"/>
      <c r="BB76" s="190"/>
      <c r="BC76" s="36"/>
      <c r="BD76" s="36"/>
      <c r="BE76" s="36"/>
      <c r="BF76" s="36"/>
      <c r="GK76" s="12"/>
      <c r="GL76" s="12"/>
      <c r="GM76" s="12"/>
    </row>
    <row r="77" spans="40:195" s="1" customFormat="1" ht="12.75">
      <c r="AN77" s="34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190"/>
      <c r="AZ77" s="190"/>
      <c r="BA77" s="190"/>
      <c r="BB77" s="190"/>
      <c r="BC77" s="36"/>
      <c r="BD77" s="36"/>
      <c r="BE77" s="36"/>
      <c r="BF77" s="36"/>
      <c r="GK77" s="12"/>
      <c r="GL77" s="12"/>
      <c r="GM77" s="12"/>
    </row>
    <row r="78" spans="40:195" s="1" customFormat="1" ht="12.75"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GK78" s="12"/>
      <c r="GL78" s="12"/>
      <c r="GM78" s="12"/>
    </row>
    <row r="79" spans="193:195" s="1" customFormat="1" ht="12.75">
      <c r="GK79" s="12"/>
      <c r="GL79" s="12"/>
      <c r="GM79" s="12"/>
    </row>
    <row r="80" spans="193:195" s="1" customFormat="1" ht="12.75">
      <c r="GK80" s="12"/>
      <c r="GL80" s="12"/>
      <c r="GM80" s="12"/>
    </row>
    <row r="81" spans="193:195" s="1" customFormat="1" ht="12.75">
      <c r="GK81" s="12"/>
      <c r="GL81" s="12"/>
      <c r="GM81" s="12"/>
    </row>
    <row r="82" spans="193:195" s="1" customFormat="1" ht="12.75">
      <c r="GK82" s="12"/>
      <c r="GL82" s="12"/>
      <c r="GM82" s="12"/>
    </row>
    <row r="83" spans="193:195" s="1" customFormat="1" ht="12.75">
      <c r="GK83" s="12"/>
      <c r="GL83" s="12"/>
      <c r="GM83" s="12"/>
    </row>
    <row r="84" spans="193:195" s="1" customFormat="1" ht="12.75">
      <c r="GK84" s="12"/>
      <c r="GL84" s="12"/>
      <c r="GM84" s="12"/>
    </row>
    <row r="85" spans="193:195" s="1" customFormat="1" ht="12.75">
      <c r="GK85" s="12"/>
      <c r="GL85" s="12"/>
      <c r="GM85" s="12"/>
    </row>
    <row r="86" spans="193:195" s="1" customFormat="1" ht="12.75">
      <c r="GK86" s="12"/>
      <c r="GL86" s="12"/>
      <c r="GM86" s="12"/>
    </row>
    <row r="87" spans="193:195" s="1" customFormat="1" ht="12.75">
      <c r="GK87" s="12"/>
      <c r="GL87" s="12"/>
      <c r="GM87" s="12"/>
    </row>
    <row r="88" spans="193:195" s="1" customFormat="1" ht="12.75">
      <c r="GK88" s="12"/>
      <c r="GL88" s="12"/>
      <c r="GM88" s="12"/>
    </row>
    <row r="89" spans="193:195" s="1" customFormat="1" ht="12.75">
      <c r="GK89" s="12"/>
      <c r="GL89" s="12"/>
      <c r="GM89" s="12"/>
    </row>
    <row r="90" spans="193:195" s="1" customFormat="1" ht="12.75">
      <c r="GK90" s="12"/>
      <c r="GL90" s="12"/>
      <c r="GM90" s="12"/>
    </row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pans="2:41" ht="12.75">
      <c r="B241" s="1"/>
      <c r="C241" s="1"/>
      <c r="D241" s="1"/>
      <c r="E241" s="1"/>
      <c r="F241" s="1"/>
      <c r="G241" s="1"/>
      <c r="H241" s="1"/>
      <c r="AI241" s="1"/>
      <c r="AJ241" s="1"/>
      <c r="AK241" s="1"/>
      <c r="AL241" s="1"/>
      <c r="AM241" s="1"/>
      <c r="AN241" s="1"/>
      <c r="AO241" s="1"/>
    </row>
    <row r="242" spans="2:41" ht="12.75">
      <c r="B242" s="1"/>
      <c r="C242" s="1"/>
      <c r="D242" s="1"/>
      <c r="E242" s="1"/>
      <c r="F242" s="1"/>
      <c r="G242" s="1"/>
      <c r="H242" s="1"/>
      <c r="AI242" s="1"/>
      <c r="AJ242" s="1"/>
      <c r="AK242" s="1"/>
      <c r="AL242" s="1"/>
      <c r="AM242" s="1"/>
      <c r="AN242" s="1"/>
      <c r="AO242" s="1"/>
    </row>
    <row r="243" spans="2:41" ht="12.75">
      <c r="B243" s="1"/>
      <c r="C243" s="1"/>
      <c r="D243" s="1"/>
      <c r="E243" s="1"/>
      <c r="F243" s="1"/>
      <c r="G243" s="1"/>
      <c r="H243" s="1"/>
      <c r="AI243" s="1"/>
      <c r="AJ243" s="1"/>
      <c r="AK243" s="1"/>
      <c r="AL243" s="1"/>
      <c r="AM243" s="1"/>
      <c r="AN243" s="1"/>
      <c r="AO243" s="1"/>
    </row>
    <row r="244" spans="2:41" ht="12.75">
      <c r="B244" s="1"/>
      <c r="C244" s="1"/>
      <c r="D244" s="1"/>
      <c r="E244" s="1"/>
      <c r="F244" s="1"/>
      <c r="G244" s="1"/>
      <c r="H244" s="1"/>
      <c r="AI244" s="1"/>
      <c r="AJ244" s="1"/>
      <c r="AK244" s="1"/>
      <c r="AL244" s="1"/>
      <c r="AM244" s="1"/>
      <c r="AN244" s="1"/>
      <c r="AO244" s="1"/>
    </row>
    <row r="245" spans="2:41" ht="12.75">
      <c r="B245" s="1"/>
      <c r="C245" s="1"/>
      <c r="D245" s="1"/>
      <c r="E245" s="1"/>
      <c r="F245" s="1"/>
      <c r="G245" s="1"/>
      <c r="H245" s="1"/>
      <c r="AI245" s="1"/>
      <c r="AJ245" s="1"/>
      <c r="AK245" s="1"/>
      <c r="AL245" s="1"/>
      <c r="AM245" s="1"/>
      <c r="AN245" s="1"/>
      <c r="AO245" s="1"/>
    </row>
    <row r="246" spans="2:41" ht="12.75">
      <c r="B246" s="1"/>
      <c r="C246" s="1"/>
      <c r="D246" s="1"/>
      <c r="E246" s="1"/>
      <c r="F246" s="1"/>
      <c r="G246" s="1"/>
      <c r="H246" s="1"/>
      <c r="AI246" s="1"/>
      <c r="AJ246" s="1"/>
      <c r="AK246" s="1"/>
      <c r="AL246" s="1"/>
      <c r="AM246" s="1"/>
      <c r="AN246" s="1"/>
      <c r="AO246" s="1"/>
    </row>
    <row r="247" spans="2:41" ht="12.75">
      <c r="B247" s="1"/>
      <c r="C247" s="1"/>
      <c r="D247" s="1"/>
      <c r="E247" s="1"/>
      <c r="F247" s="1"/>
      <c r="G247" s="1"/>
      <c r="H247" s="1"/>
      <c r="AI247" s="1"/>
      <c r="AJ247" s="1"/>
      <c r="AK247" s="1"/>
      <c r="AL247" s="1"/>
      <c r="AM247" s="1"/>
      <c r="AN247" s="1"/>
      <c r="AO247" s="1"/>
    </row>
    <row r="248" spans="2:41" ht="12.75">
      <c r="B248" s="1"/>
      <c r="C248" s="1"/>
      <c r="D248" s="1"/>
      <c r="E248" s="1"/>
      <c r="F248" s="1"/>
      <c r="G248" s="1"/>
      <c r="H248" s="1"/>
      <c r="AI248" s="1"/>
      <c r="AJ248" s="1"/>
      <c r="AK248" s="1"/>
      <c r="AL248" s="1"/>
      <c r="AM248" s="1"/>
      <c r="AN248" s="1"/>
      <c r="AO248" s="1"/>
    </row>
    <row r="249" spans="2:41" ht="12.75">
      <c r="B249" s="1"/>
      <c r="C249" s="1"/>
      <c r="D249" s="1"/>
      <c r="E249" s="1"/>
      <c r="F249" s="1"/>
      <c r="G249" s="1"/>
      <c r="H249" s="1"/>
      <c r="AI249" s="1"/>
      <c r="AJ249" s="1"/>
      <c r="AK249" s="1"/>
      <c r="AL249" s="1"/>
      <c r="AM249" s="1"/>
      <c r="AN249" s="1"/>
      <c r="AO249" s="1"/>
    </row>
    <row r="250" spans="2:41" ht="12.75">
      <c r="B250" s="1"/>
      <c r="C250" s="1"/>
      <c r="D250" s="1"/>
      <c r="E250" s="1"/>
      <c r="F250" s="1"/>
      <c r="G250" s="1"/>
      <c r="H250" s="1"/>
      <c r="AI250" s="1"/>
      <c r="AJ250" s="1"/>
      <c r="AK250" s="1"/>
      <c r="AL250" s="1"/>
      <c r="AM250" s="1"/>
      <c r="AN250" s="1"/>
      <c r="AO250" s="1"/>
    </row>
    <row r="251" spans="2:41" ht="12.75">
      <c r="B251" s="1"/>
      <c r="C251" s="1"/>
      <c r="D251" s="1"/>
      <c r="E251" s="1"/>
      <c r="F251" s="1"/>
      <c r="G251" s="1"/>
      <c r="H251" s="1"/>
      <c r="AI251" s="1"/>
      <c r="AJ251" s="1"/>
      <c r="AK251" s="1"/>
      <c r="AL251" s="1"/>
      <c r="AM251" s="1"/>
      <c r="AN251" s="1"/>
      <c r="AO251" s="1"/>
    </row>
    <row r="252" spans="2:8" ht="12.75">
      <c r="B252" s="1"/>
      <c r="C252" s="1"/>
      <c r="D252" s="1"/>
      <c r="E252" s="1"/>
      <c r="F252" s="1"/>
      <c r="G252" s="1"/>
      <c r="H252" s="1"/>
    </row>
  </sheetData>
  <sheetProtection/>
  <mergeCells count="224">
    <mergeCell ref="B74:D74"/>
    <mergeCell ref="K74:M74"/>
    <mergeCell ref="N74:O74"/>
    <mergeCell ref="P74:X74"/>
    <mergeCell ref="B73:D73"/>
    <mergeCell ref="K73:M73"/>
    <mergeCell ref="N73:O73"/>
    <mergeCell ref="P73:X73"/>
    <mergeCell ref="N53:O53"/>
    <mergeCell ref="B53:C53"/>
    <mergeCell ref="D53:F53"/>
    <mergeCell ref="H53:J53"/>
    <mergeCell ref="L53:M53"/>
    <mergeCell ref="N51:O51"/>
    <mergeCell ref="B52:C52"/>
    <mergeCell ref="D52:F52"/>
    <mergeCell ref="H52:J52"/>
    <mergeCell ref="L52:M52"/>
    <mergeCell ref="N52:O52"/>
    <mergeCell ref="B51:C51"/>
    <mergeCell ref="D51:F51"/>
    <mergeCell ref="H51:J51"/>
    <mergeCell ref="L51:M51"/>
    <mergeCell ref="N49:O49"/>
    <mergeCell ref="B50:C50"/>
    <mergeCell ref="D50:F50"/>
    <mergeCell ref="H50:J50"/>
    <mergeCell ref="L50:M50"/>
    <mergeCell ref="N50:O50"/>
    <mergeCell ref="B49:C49"/>
    <mergeCell ref="D49:F49"/>
    <mergeCell ref="H49:J49"/>
    <mergeCell ref="L49:M49"/>
    <mergeCell ref="B20:C20"/>
    <mergeCell ref="H45:J45"/>
    <mergeCell ref="N45:O45"/>
    <mergeCell ref="N46:O46"/>
    <mergeCell ref="L46:M46"/>
    <mergeCell ref="H42:J42"/>
    <mergeCell ref="H43:J43"/>
    <mergeCell ref="H44:J44"/>
    <mergeCell ref="E26:N26"/>
    <mergeCell ref="E27:N27"/>
    <mergeCell ref="H62:K62"/>
    <mergeCell ref="B16:C16"/>
    <mergeCell ref="B17:C17"/>
    <mergeCell ref="B21:C21"/>
    <mergeCell ref="B28:C28"/>
    <mergeCell ref="B26:C26"/>
    <mergeCell ref="B24:C24"/>
    <mergeCell ref="B19:C19"/>
    <mergeCell ref="H37:J37"/>
    <mergeCell ref="H41:J41"/>
    <mergeCell ref="P62:X62"/>
    <mergeCell ref="P64:X64"/>
    <mergeCell ref="J3:K3"/>
    <mergeCell ref="N33:O33"/>
    <mergeCell ref="N34:O34"/>
    <mergeCell ref="N35:O35"/>
    <mergeCell ref="N36:O36"/>
    <mergeCell ref="N37:O37"/>
    <mergeCell ref="N38:O38"/>
    <mergeCell ref="V47:W49"/>
    <mergeCell ref="P71:X71"/>
    <mergeCell ref="P72:X72"/>
    <mergeCell ref="N70:O70"/>
    <mergeCell ref="N68:O68"/>
    <mergeCell ref="N65:O65"/>
    <mergeCell ref="N67:O67"/>
    <mergeCell ref="N66:O66"/>
    <mergeCell ref="N69:O69"/>
    <mergeCell ref="N48:O48"/>
    <mergeCell ref="BA77:BB77"/>
    <mergeCell ref="AY76:AZ76"/>
    <mergeCell ref="AY77:AZ77"/>
    <mergeCell ref="P66:X66"/>
    <mergeCell ref="P67:X67"/>
    <mergeCell ref="P68:X68"/>
    <mergeCell ref="P69:X69"/>
    <mergeCell ref="P70:X70"/>
    <mergeCell ref="BA76:BB76"/>
    <mergeCell ref="N47:O47"/>
    <mergeCell ref="N39:O39"/>
    <mergeCell ref="N40:O40"/>
    <mergeCell ref="N41:O41"/>
    <mergeCell ref="N42:O42"/>
    <mergeCell ref="N43:O43"/>
    <mergeCell ref="N44:O44"/>
    <mergeCell ref="L47:M47"/>
    <mergeCell ref="L48:M48"/>
    <mergeCell ref="L45:M45"/>
    <mergeCell ref="D57:E57"/>
    <mergeCell ref="H47:J47"/>
    <mergeCell ref="H48:J48"/>
    <mergeCell ref="H46:J46"/>
    <mergeCell ref="E28:N28"/>
    <mergeCell ref="E24:N24"/>
    <mergeCell ref="E25:N25"/>
    <mergeCell ref="B25:C25"/>
    <mergeCell ref="E22:N22"/>
    <mergeCell ref="E23:N23"/>
    <mergeCell ref="B23:C23"/>
    <mergeCell ref="B27:C27"/>
    <mergeCell ref="E17:N17"/>
    <mergeCell ref="B72:D72"/>
    <mergeCell ref="K72:M72"/>
    <mergeCell ref="N72:O72"/>
    <mergeCell ref="B48:C48"/>
    <mergeCell ref="D48:F48"/>
    <mergeCell ref="E18:N18"/>
    <mergeCell ref="E19:N19"/>
    <mergeCell ref="B18:C18"/>
    <mergeCell ref="B22:C22"/>
    <mergeCell ref="B47:C47"/>
    <mergeCell ref="D47:F47"/>
    <mergeCell ref="B44:C44"/>
    <mergeCell ref="D44:F44"/>
    <mergeCell ref="D45:F45"/>
    <mergeCell ref="D46:F46"/>
    <mergeCell ref="B45:C45"/>
    <mergeCell ref="B46:C46"/>
    <mergeCell ref="AK4:AK16"/>
    <mergeCell ref="L41:M41"/>
    <mergeCell ref="D9:F9"/>
    <mergeCell ref="L39:M39"/>
    <mergeCell ref="H33:J33"/>
    <mergeCell ref="AJ4:AJ16"/>
    <mergeCell ref="E20:N20"/>
    <mergeCell ref="E21:N21"/>
    <mergeCell ref="D33:F33"/>
    <mergeCell ref="E16:N16"/>
    <mergeCell ref="D43:F43"/>
    <mergeCell ref="H39:J39"/>
    <mergeCell ref="H40:J40"/>
    <mergeCell ref="B34:C34"/>
    <mergeCell ref="D34:F34"/>
    <mergeCell ref="B35:C35"/>
    <mergeCell ref="D36:F36"/>
    <mergeCell ref="B43:C43"/>
    <mergeCell ref="H34:J34"/>
    <mergeCell ref="H35:J35"/>
    <mergeCell ref="C1:E1"/>
    <mergeCell ref="B5:C5"/>
    <mergeCell ref="B4:C4"/>
    <mergeCell ref="D8:F8"/>
    <mergeCell ref="D4:F4"/>
    <mergeCell ref="D5:F5"/>
    <mergeCell ref="D3:E3"/>
    <mergeCell ref="C2:E2"/>
    <mergeCell ref="B6:C6"/>
    <mergeCell ref="B42:C42"/>
    <mergeCell ref="D41:F41"/>
    <mergeCell ref="B36:C36"/>
    <mergeCell ref="D35:F35"/>
    <mergeCell ref="B41:C41"/>
    <mergeCell ref="B33:C33"/>
    <mergeCell ref="B12:C12"/>
    <mergeCell ref="D12:F12"/>
    <mergeCell ref="P2:P49"/>
    <mergeCell ref="B37:C37"/>
    <mergeCell ref="D37:F37"/>
    <mergeCell ref="B38:C38"/>
    <mergeCell ref="L37:M37"/>
    <mergeCell ref="L38:M38"/>
    <mergeCell ref="D11:F11"/>
    <mergeCell ref="AI4:AI16"/>
    <mergeCell ref="M3:O3"/>
    <mergeCell ref="B7:C7"/>
    <mergeCell ref="B8:C8"/>
    <mergeCell ref="B9:C9"/>
    <mergeCell ref="D6:F6"/>
    <mergeCell ref="D7:F7"/>
    <mergeCell ref="B11:C11"/>
    <mergeCell ref="S2:S49"/>
    <mergeCell ref="L35:M35"/>
    <mergeCell ref="L36:M36"/>
    <mergeCell ref="B40:C40"/>
    <mergeCell ref="D40:F40"/>
    <mergeCell ref="L40:M40"/>
    <mergeCell ref="D38:F38"/>
    <mergeCell ref="B39:C39"/>
    <mergeCell ref="D39:F39"/>
    <mergeCell ref="H38:J38"/>
    <mergeCell ref="H36:J36"/>
    <mergeCell ref="K69:M69"/>
    <mergeCell ref="B68:D68"/>
    <mergeCell ref="K68:M68"/>
    <mergeCell ref="L31:M31"/>
    <mergeCell ref="L42:M42"/>
    <mergeCell ref="L43:M43"/>
    <mergeCell ref="L44:M44"/>
    <mergeCell ref="L33:M33"/>
    <mergeCell ref="L34:M34"/>
    <mergeCell ref="D42:F42"/>
    <mergeCell ref="C62:E62"/>
    <mergeCell ref="B70:D70"/>
    <mergeCell ref="K70:M70"/>
    <mergeCell ref="B67:D67"/>
    <mergeCell ref="K67:M67"/>
    <mergeCell ref="L62:O62"/>
    <mergeCell ref="L64:O64"/>
    <mergeCell ref="K65:M65"/>
    <mergeCell ref="H64:K64"/>
    <mergeCell ref="B69:D69"/>
    <mergeCell ref="J4:K4"/>
    <mergeCell ref="N2:O2"/>
    <mergeCell ref="A10:A15"/>
    <mergeCell ref="B71:D71"/>
    <mergeCell ref="K71:M71"/>
    <mergeCell ref="N71:O71"/>
    <mergeCell ref="B66:D66"/>
    <mergeCell ref="K66:M66"/>
    <mergeCell ref="H32:J32"/>
    <mergeCell ref="C64:E64"/>
    <mergeCell ref="I5:O5"/>
    <mergeCell ref="N7:O7"/>
    <mergeCell ref="N8:O8"/>
    <mergeCell ref="J6:O6"/>
    <mergeCell ref="D10:E10"/>
    <mergeCell ref="N13:O13"/>
    <mergeCell ref="N9:O9"/>
    <mergeCell ref="N10:O10"/>
    <mergeCell ref="N11:O11"/>
    <mergeCell ref="N12:O12"/>
  </mergeCells>
  <conditionalFormatting sqref="K33:K53">
    <cfRule type="expression" priority="1" dxfId="0" stopIfTrue="1">
      <formula>$AI17=FALSE</formula>
    </cfRule>
  </conditionalFormatting>
  <conditionalFormatting sqref="R37:R49 R2:R35">
    <cfRule type="expression" priority="2" dxfId="1" stopIfTrue="1">
      <formula>$U2&lt;=($D$12/2)</formula>
    </cfRule>
  </conditionalFormatting>
  <conditionalFormatting sqref="R36">
    <cfRule type="expression" priority="3" dxfId="1" stopIfTrue="1">
      <formula>FLOOR($U36&lt;=($D$12/2),1)</formula>
    </cfRule>
  </conditionalFormatting>
  <conditionalFormatting sqref="M57:M59 L1:L2 N1 I1:I2 C1:E1 C2 K66:M71 J67:J71 C62:E64 N2:O2 J72:M74 J3:K4 I5 B33:B53 C46:C53 C33:C36 B67:D74 A16:B28 C16:C18 C20:C28 D10:E10">
    <cfRule type="cellIs" priority="4" dxfId="2" operator="equal" stopIfTrue="1">
      <formula>""</formula>
    </cfRule>
  </conditionalFormatting>
  <conditionalFormatting sqref="Q2:Q49">
    <cfRule type="expression" priority="5" dxfId="3" stopIfTrue="1">
      <formula>$U2&lt;=($D$12/2)</formula>
    </cfRule>
  </conditionalFormatting>
  <conditionalFormatting sqref="C54 F3:G3 K54 F54:G54">
    <cfRule type="cellIs" priority="6" dxfId="4" operator="lessThan" stopIfTrue="1">
      <formula>0</formula>
    </cfRule>
  </conditionalFormatting>
  <conditionalFormatting sqref="C3">
    <cfRule type="cellIs" priority="7" dxfId="4" operator="greaterThan" stopIfTrue="1">
      <formula>$C$3</formula>
    </cfRule>
  </conditionalFormatting>
  <conditionalFormatting sqref="J66">
    <cfRule type="cellIs" priority="8" dxfId="5" operator="equal" stopIfTrue="1">
      <formula>""""""</formula>
    </cfRule>
  </conditionalFormatting>
  <conditionalFormatting sqref="B66:D66">
    <cfRule type="cellIs" priority="9" dxfId="5" operator="equal" stopIfTrue="1">
      <formula>""</formula>
    </cfRule>
  </conditionalFormatting>
  <conditionalFormatting sqref="H10">
    <cfRule type="cellIs" priority="10" dxfId="4" operator="greaterThan" stopIfTrue="1">
      <formula>$C$3-$D$29</formula>
    </cfRule>
  </conditionalFormatting>
  <conditionalFormatting sqref="L62:O62 L64:O64">
    <cfRule type="cellIs" priority="11" dxfId="6" operator="equal" stopIfTrue="1">
      <formula>0</formula>
    </cfRule>
  </conditionalFormatting>
  <conditionalFormatting sqref="M3:O3">
    <cfRule type="cellIs" priority="12" dxfId="7" operator="equal" stopIfTrue="1">
      <formula>""</formula>
    </cfRule>
  </conditionalFormatting>
  <dataValidations count="15">
    <dataValidation errorStyle="information" type="list" allowBlank="1" showInputMessage="1" errorTitle="Wrong Specialty" error="Please choose a specialty from the list." sqref="D33:F53">
      <formula1>INDIRECT(VLOOKUP(B33,skill_lookup,2,FALSE))</formula1>
    </dataValidation>
    <dataValidation type="list" allowBlank="1" showInputMessage="1" showErrorMessage="1" sqref="H33:H53 I33:J43 I47:J53">
      <formula1>IF($D33="General",General_skill_dice,Specialty_skill_dice)</formula1>
    </dataValidation>
    <dataValidation type="list" allowBlank="1" showInputMessage="1" showErrorMessage="1" sqref="B16:B28 C16:C18 C20:C28">
      <formula1>IF($A16="","",IF($A16="A",Assets,Complications))</formula1>
    </dataValidation>
    <dataValidation type="list" allowBlank="1" showInputMessage="1" showErrorMessage="1" sqref="M57:M59 K66:M74">
      <formula1>skill_combos</formula1>
    </dataValidation>
    <dataValidation type="list" allowBlank="1" showInputMessage="1" showErrorMessage="1" sqref="C64:D64 B67:D74 C62:D62">
      <formula1>Carried_Items</formula1>
    </dataValidation>
    <dataValidation type="list" allowBlank="1" showInputMessage="1" showErrorMessage="1" sqref="J66:J74">
      <formula1>Att_abbrev</formula1>
    </dataValidation>
    <dataValidation type="list" allowBlank="1" showInputMessage="1" showErrorMessage="1" sqref="B33:B53 C46:C53 C33:C36">
      <formula1>skill_names</formula1>
    </dataValidation>
    <dataValidation type="list" allowBlank="1" showInputMessage="1" showErrorMessage="1" sqref="D13">
      <formula1>degree</formula1>
    </dataValidation>
    <dataValidation type="list" allowBlank="1" showInputMessage="1" showErrorMessage="1" sqref="D4:G9">
      <formula1>die_types</formula1>
    </dataValidation>
    <dataValidation type="list" allowBlank="1" showInputMessage="1" showErrorMessage="1" sqref="C2:E2">
      <formula1>PC_level</formula1>
    </dataValidation>
    <dataValidation errorStyle="information" allowBlank="1" showInputMessage="1" errorTitle="Wrong Specialty" error="Please choose a specialty from the list." sqref="G33:G53"/>
    <dataValidation type="list" allowBlank="1" showInputMessage="1" showErrorMessage="1" sqref="N33:O53">
      <formula1>Traits</formula1>
    </dataValidation>
    <dataValidation type="list" allowBlank="1" showInputMessage="1" showErrorMessage="1" sqref="A16:A28">
      <formula1>"A,C"</formula1>
    </dataValidation>
    <dataValidation type="list" allowBlank="1" showInputMessage="1" showErrorMessage="1" sqref="N55">
      <formula1>IF($M$57="",alertness_score,perception_scores)</formula1>
    </dataValidation>
    <dataValidation type="list" allowBlank="1" sqref="D10:E10">
      <formula1>appearance_list</formula1>
    </dataValidation>
  </dataValidations>
  <hyperlinks>
    <hyperlink ref="B14" location="trait_names" display="Traits"/>
  </hyperlinks>
  <printOptions/>
  <pageMargins left="0.25" right="0.25" top="0.44" bottom="0.38" header="0.17" footer="0.17"/>
  <pageSetup fitToHeight="1" fitToWidth="1" horizontalDpi="1200" verticalDpi="1200" orientation="portrait" scale="72" r:id="rId4"/>
  <headerFooter alignWithMargins="0">
    <oddHeader>&amp;L&amp;"Papyrus,Bold Italic"&amp;12SERENITY Character Sheet&amp;R&amp;6&amp;D</oddHeader>
    <oddFooter>&amp;L简体中文版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</dc:creator>
  <cp:keywords/>
  <dc:description/>
  <cp:lastModifiedBy>tweber</cp:lastModifiedBy>
  <cp:lastPrinted>2006-12-11T19:18:45Z</cp:lastPrinted>
  <dcterms:created xsi:type="dcterms:W3CDTF">2006-01-21T18:28:43Z</dcterms:created>
  <dcterms:modified xsi:type="dcterms:W3CDTF">2006-12-11T19:20:19Z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