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8955" activeTab="0"/>
  </bookViews>
  <sheets>
    <sheet name="front" sheetId="1" r:id="rId1"/>
    <sheet name="owned" sheetId="2" r:id="rId2"/>
    <sheet name="Skills" sheetId="3" r:id="rId3"/>
    <sheet name="equipment" sheetId="4" r:id="rId4"/>
    <sheet name="traits" sheetId="5" r:id="rId5"/>
    <sheet name="3x3x3" sheetId="6" r:id="rId6"/>
    <sheet name="exp" sheetId="7" r:id="rId7"/>
    <sheet name="lists" sheetId="8" r:id="rId8"/>
  </sheets>
  <definedNames>
    <definedName name="agility_score">'front'!$D$4</definedName>
    <definedName name="alertness_score">'front'!$D$7</definedName>
    <definedName name="all_out_d">'front'!$D$60</definedName>
    <definedName name="Armor">'equipment'!$B$202:$B$224</definedName>
    <definedName name="Assets">'traits'!$A$48:$A$157</definedName>
    <definedName name="atmo_vehicles">'equipment'!$B$654:$B$677</definedName>
    <definedName name="Att_abbrev">'lists'!$I$2:$I$7</definedName>
    <definedName name="attribute_cost">'front'!$H$4:$H$9</definedName>
    <definedName name="attribute_cost_total">'front'!$H$10</definedName>
    <definedName name="attribute_table">'front'!$A$4:$H$9</definedName>
    <definedName name="automatic_pistols">'equipment'!$B$38:$B$65</definedName>
    <definedName name="Beam">'equipment'!$B$23:$B$35</definedName>
    <definedName name="block">'front'!$D$58</definedName>
    <definedName name="burst">'front'!$M$7</definedName>
    <definedName name="Carried_Items">'owned'!$B$11:$B$101</definedName>
    <definedName name="Comm">'equipment'!$B$802:$B$833</definedName>
    <definedName name="Complications">'traits'!$A$158:$A$252</definedName>
    <definedName name="Computer">'equipment'!$B$558:$B$579</definedName>
    <definedName name="degree">'lists'!$L$1:$L$3</definedName>
    <definedName name="Description">'front'!$I$4</definedName>
    <definedName name="die_costs">'lists'!$B$2:$H$25</definedName>
    <definedName name="die_types">'lists'!$B$2:$B$25</definedName>
    <definedName name="dodge">'front'!$D$59</definedName>
    <definedName name="endurance">'front'!$M$8</definedName>
    <definedName name="equipment_categories">'lists'!$B$36:$B$69</definedName>
    <definedName name="equipment_categories_table">'lists'!$B$37:$C$69</definedName>
    <definedName name="Equipment_table">'equipment'!$B$24:$AK$1098</definedName>
    <definedName name="exp_pts">'exp'!$A$4:$A$304</definedName>
    <definedName name="Explosives">'equipment'!$B$834:$B$859</definedName>
    <definedName name="Eyes">'front'!$K$2</definedName>
    <definedName name="Food">'equipment'!$B$729:$B$749</definedName>
    <definedName name="Gender">'front'!$I$1</definedName>
    <definedName name="General_skill_dice">'lists'!$B$2:$B$4</definedName>
    <definedName name="Grenades">'equipment'!$B$265:$B$289</definedName>
    <definedName name="Guns_General">skill_combos</definedName>
    <definedName name="Hair">'front'!$M$3</definedName>
    <definedName name="harmsway">'front'!$M$9</definedName>
    <definedName name="Height">'front'!$L$1</definedName>
    <definedName name="Homeworld">'front'!$N$2</definedName>
    <definedName name="init_pts_spent">'front'!$F$3</definedName>
    <definedName name="initial_points">'front'!$C$3</definedName>
    <definedName name="Initial_Points_Left">'front'!$C$49</definedName>
    <definedName name="Initiative">'front'!$D$11</definedName>
    <definedName name="Innate_Defense">'front'!$D$57</definedName>
    <definedName name="int_score">'front'!$D$8</definedName>
    <definedName name="Launcher">'equipment'!$B$37:$B$53</definedName>
    <definedName name="Level">'front'!$C$2</definedName>
    <definedName name="level_pts">'lists'!$B$29:$C$36</definedName>
    <definedName name="lifepoints">'front'!$D$12</definedName>
    <definedName name="LiveStock">'equipment'!$B$750:$B$767</definedName>
    <definedName name="longhaul">'front'!$M$10</definedName>
    <definedName name="machine_pistols">'equipment'!$B$77:$B$128</definedName>
    <definedName name="magnum_pistols">'equipment'!$B$131:$B$164</definedName>
    <definedName name="Med">'equipment'!$B$529:$B$557</definedName>
    <definedName name="Melee">'equipment'!$B$308:$B$328</definedName>
    <definedName name="Misc">'equipment'!$B$580:$B$619</definedName>
    <definedName name="Missiles">'equipment'!$B$860:$B$881</definedName>
    <definedName name="momorize">'front'!$M$11</definedName>
    <definedName name="Name">'front'!$C$1</definedName>
    <definedName name="Newtech">'equipment'!$B$510:$B$528</definedName>
    <definedName name="nonAtmo_vehicles">'equipment'!$B$783:$B$801</definedName>
    <definedName name="OtherGuns">'equipment'!$B$172:$B$195</definedName>
    <definedName name="OtherWeapons">'equipment'!$B$173:$B$201</definedName>
    <definedName name="PA">'equipment'!$B$678:$B$692</definedName>
    <definedName name="Packs">'equipment'!$B$693:$B$712</definedName>
    <definedName name="PC_level">'lists'!$B$28:$B$34</definedName>
    <definedName name="Pistols">'equipment'!$B$54:$B$75</definedName>
    <definedName name="Plasma">'equipment'!$B$76:$B$97</definedName>
    <definedName name="_xlnm.Print_Area" localSheetId="0">'front'!$B$1:$X$74</definedName>
    <definedName name="_xlnm.Print_Area" localSheetId="1">'owned'!$A$10:$S$61</definedName>
    <definedName name="Ranged">'equipment'!$B$768:$B$782</definedName>
    <definedName name="resist">'front'!$M$12</definedName>
    <definedName name="Rifles">'equipment'!$B$98:$B$123</definedName>
    <definedName name="Robots">'equipment'!$B$713:$B$728</definedName>
    <definedName name="Sensor">'equipment'!$B$620:$B$642</definedName>
    <definedName name="ship_items">'equipment'!$B$455:$B$509</definedName>
    <definedName name="ShotGun">'equipment'!$B$124:$B$150</definedName>
    <definedName name="sk_roll1">'front'!$H$33</definedName>
    <definedName name="sk_roll10">'front'!$H$42</definedName>
    <definedName name="sk_roll11">'front'!$H$43</definedName>
    <definedName name="sk_roll12">'front'!$H$44</definedName>
    <definedName name="sk_roll13">'front'!$H$45</definedName>
    <definedName name="sk_roll14">'front'!$H$46</definedName>
    <definedName name="sk_roll15">'front'!$H$47</definedName>
    <definedName name="sk_roll16">'front'!$H$48</definedName>
    <definedName name="sk_roll17">'front'!$H$49</definedName>
    <definedName name="sk_roll18">'front'!$H$50</definedName>
    <definedName name="sk_roll19">'front'!$H$51</definedName>
    <definedName name="sk_roll2">'front'!$H$34</definedName>
    <definedName name="sk_roll20">'front'!$H$52</definedName>
    <definedName name="sk_roll21">'front'!$H$53</definedName>
    <definedName name="sk_roll3">'front'!$H$35</definedName>
    <definedName name="sk_roll4">'front'!$H$36</definedName>
    <definedName name="sk_roll5">'front'!$H$37</definedName>
    <definedName name="sk_roll6">'front'!$H$38</definedName>
    <definedName name="sk_roll7">'front'!$H$39</definedName>
    <definedName name="sk_roll8">'front'!$H$40</definedName>
    <definedName name="sk_roll9">'front'!$H$41</definedName>
    <definedName name="skill_combos">'front'!$G$32:$G$53</definedName>
    <definedName name="skill_lookup">'Skills'!$A$28:$B$50</definedName>
    <definedName name="skill_names">'Skills'!$A$28:$A$50</definedName>
    <definedName name="skill_points">'front'!$K$33:$K$53</definedName>
    <definedName name="skill_pts">'Skills'!$A$28:$A$50</definedName>
    <definedName name="skill_table">'front'!$G$32:$J$53</definedName>
    <definedName name="skill1">'front'!$G$33</definedName>
    <definedName name="skill10">'front'!$G$42</definedName>
    <definedName name="skill11">'front'!$G$43</definedName>
    <definedName name="skill12">'front'!$G$44</definedName>
    <definedName name="skill13">'front'!$G$45</definedName>
    <definedName name="skill14">'front'!$G$46</definedName>
    <definedName name="skill15">'front'!$G$47</definedName>
    <definedName name="skill16">'front'!$G$48</definedName>
    <definedName name="skill17">'front'!$G$49</definedName>
    <definedName name="skill18">'front'!$G$50</definedName>
    <definedName name="skill19">'front'!$G$51</definedName>
    <definedName name="skill2">'front'!$G$34</definedName>
    <definedName name="skill20">'front'!$G$52</definedName>
    <definedName name="skill21">'front'!$G$53</definedName>
    <definedName name="skill3">'front'!$G$35</definedName>
    <definedName name="skill4">'front'!$G$36</definedName>
    <definedName name="skill5">'front'!$G$37</definedName>
    <definedName name="skill6">'front'!$G$38</definedName>
    <definedName name="skill7">'front'!$G$39</definedName>
    <definedName name="skill8">'front'!$G$40</definedName>
    <definedName name="skill9">'front'!$G$41</definedName>
    <definedName name="Skin">'front'!$J$3</definedName>
    <definedName name="smg">'equipment'!$B$167:$B$183</definedName>
    <definedName name="sp_Animal_Handling">'Skills'!$D$29:$D$46</definedName>
    <definedName name="sp_Artistry">'Skills'!$E$29:$E$46</definedName>
    <definedName name="sp_Athletics">'Skills'!$F$29:$F$46</definedName>
    <definedName name="sp_Covert">'Skills'!$G$29:$G$46</definedName>
    <definedName name="sp_Craft">'Skills'!$H$29:$H$46</definedName>
    <definedName name="sp_Dicipline">'Skills'!$I$29:$I$46</definedName>
    <definedName name="sp_Guns">'Skills'!$J$29:$J$46</definedName>
    <definedName name="sp_Heavy_Weapons">'Skills'!$K$29:$K$46</definedName>
    <definedName name="sp_Influence">'Skills'!$L$29:$L$46</definedName>
    <definedName name="sp_Knowledge">'Skills'!$M$29:$M$46</definedName>
    <definedName name="sp_Linguist">'Skills'!$N$29:$N$46</definedName>
    <definedName name="sp_Mechanical_Engineering">'Skills'!$O$29:$O$46</definedName>
    <definedName name="sp_Medical_Expertise">'Skills'!$P$29:$P$46</definedName>
    <definedName name="sp_Melee_Weapons">'Skills'!$Q$28:$Q$46</definedName>
    <definedName name="sp_non_atmo">'Skills'!$R$29:$R$46</definedName>
    <definedName name="sp_Perception">'Skills'!$S$29:$S$46</definedName>
    <definedName name="sp_Performance">'Skills'!$T$29:$T$46</definedName>
    <definedName name="sp_Pilot">'Skills'!$U$29:$U$46</definedName>
    <definedName name="sp_Plantary_Vehicles">'Skills'!$C$45:$C$45</definedName>
    <definedName name="sp_Ranged_Weapons">'Skills'!$V$29:$V$46</definedName>
    <definedName name="sp_Scientific_Expertise">'Skills'!$W$29:$W$61</definedName>
    <definedName name="sp_Survival">'Skills'!$X$29:$X$46</definedName>
    <definedName name="sp_Technical_Engineering">'Skills'!$Y$29:$Y$46</definedName>
    <definedName name="sp_Unarmed_Combat">'Skills'!$Z$29:$Z$46</definedName>
    <definedName name="Specialty_skill_dice">'lists'!$B$5:$B$25</definedName>
    <definedName name="strength_score">'front'!$D$5</definedName>
    <definedName name="Stun">'equipment'!$B$151:$B$172</definedName>
    <definedName name="Survival">'equipment'!$B$643:$B$653</definedName>
    <definedName name="Tools">'equipment'!$B$329:$B$350</definedName>
    <definedName name="tough_bonus">'front'!$F$13</definedName>
    <definedName name="trait_cost">'front'!$D$16:$D$28</definedName>
    <definedName name="trait_cost_ttl">'front'!$D$29</definedName>
    <definedName name="trait_names">'traits'!$A$48:$A$233</definedName>
    <definedName name="trait_table">'traits'!$A$49:$G$312</definedName>
    <definedName name="trait1">'front'!$B$16</definedName>
    <definedName name="trait10">'front'!$B$25</definedName>
    <definedName name="trait11">'front'!$B$26</definedName>
    <definedName name="trait12">'front'!$B$27</definedName>
    <definedName name="trait13">'front'!$B$28</definedName>
    <definedName name="trait2">'front'!$B$17</definedName>
    <definedName name="trait3">'front'!$B$18</definedName>
    <definedName name="trait4">'front'!$B$19</definedName>
    <definedName name="trait5">'front'!$B$20</definedName>
    <definedName name="trait6">'front'!$B$21</definedName>
    <definedName name="trait7">'front'!$B$22</definedName>
    <definedName name="trait8">'front'!$B$23</definedName>
    <definedName name="trait9">'front'!$B$24</definedName>
    <definedName name="Traits">'front'!$B$15:$B$28</definedName>
    <definedName name="Ttl._Skill_Points">'front'!$F$54</definedName>
    <definedName name="Unarmed">'front'!$B$66</definedName>
    <definedName name="vitality_score">'front'!$D$6</definedName>
    <definedName name="weapon1">'front'!$B$66</definedName>
    <definedName name="weapon2">'front'!$B$67</definedName>
    <definedName name="weapon3">'front'!$B$68</definedName>
    <definedName name="weapon4">'front'!$B$69</definedName>
    <definedName name="weapon5">'front'!$B$70</definedName>
    <definedName name="weapon6">'front'!$B$71</definedName>
    <definedName name="weapon7">'front'!$B$72</definedName>
    <definedName name="weapon8">'front'!$B$73</definedName>
    <definedName name="weapon9">'front'!$B$74</definedName>
    <definedName name="Weapons_table">'equipment'!$B$24:$K$737</definedName>
    <definedName name="Weight">'front'!$N$1</definedName>
    <definedName name="will_score">'front'!$D$9</definedName>
    <definedName name="wpn_roll1">'front'!$N$66</definedName>
    <definedName name="wpn_roll2">'front'!$N$67</definedName>
    <definedName name="wpn_roll3">'front'!$N$68</definedName>
    <definedName name="wpn_roll4">'front'!$N$69</definedName>
    <definedName name="wpn_roll5">'front'!$N$70</definedName>
    <definedName name="wpn_roll6">'front'!$N$71</definedName>
    <definedName name="wpn_roll7">'front'!$N$72</definedName>
    <definedName name="wpn_roll8">'front'!$N$73</definedName>
    <definedName name="wpn_roll9">'front'!$N$74</definedName>
  </definedNames>
  <calcPr fullCalcOnLoad="1"/>
</workbook>
</file>

<file path=xl/comments1.xml><?xml version="1.0" encoding="utf-8"?>
<comments xmlns="http://schemas.openxmlformats.org/spreadsheetml/2006/main">
  <authors>
    <author>AY</author>
    <author>Weber</author>
  </authors>
  <commentList>
    <comment ref="B30" authorId="0">
      <text>
        <r>
          <rPr>
            <b/>
            <sz val="8"/>
            <rFont val="Tahoma"/>
            <family val="0"/>
          </rPr>
          <t>General skill must be bought up to d6 before specializing.
To specialize, add specialty to 2nd column.  Get Specific if necessary.</t>
        </r>
      </text>
    </comment>
    <comment ref="V23" authorId="1">
      <text>
        <r>
          <rPr>
            <b/>
            <sz val="8"/>
            <rFont val="Tahoma"/>
            <family val="0"/>
          </rPr>
          <t>Timely actions that don't fall under one roll.
Surgery, hacking, repairs, etc…
Roll until you reach target, each roll is a time span.  Botching adds a span, 2 botches equals failure.</t>
        </r>
      </text>
    </comment>
    <comment ref="V12" authorId="1">
      <text>
        <r>
          <rPr>
            <b/>
            <sz val="8"/>
            <rFont val="Tahoma"/>
            <family val="0"/>
          </rPr>
          <t>Like a Crit</t>
        </r>
        <r>
          <rPr>
            <sz val="8"/>
            <rFont val="Tahoma"/>
            <family val="0"/>
          </rPr>
          <t xml:space="preserve">
</t>
        </r>
      </text>
    </comment>
    <comment ref="D31" authorId="1">
      <text>
        <r>
          <rPr>
            <b/>
            <sz val="8"/>
            <rFont val="Tahoma"/>
            <family val="0"/>
          </rPr>
          <t>Not limited to the list given.</t>
        </r>
      </text>
    </comment>
    <comment ref="A16" authorId="1">
      <text>
        <r>
          <rPr>
            <b/>
            <sz val="8"/>
            <rFont val="Tahoma"/>
            <family val="0"/>
          </rPr>
          <t>Choose either Asset. "A" or Complication, "C".</t>
        </r>
      </text>
    </comment>
    <comment ref="A1" authorId="0">
      <text>
        <r>
          <rPr>
            <b/>
            <sz val="8"/>
            <rFont val="Tahoma"/>
            <family val="0"/>
          </rPr>
          <t>ALTERING THIS SHEET
Firstly, I suggest you download and install the Add In "XL Utilities" (Google it, save it, Tools menu&gt; Add Ins&gt; Browse for it and click ok)
Now, if you want to change something, you will first need to unprotect the sheet.  
Tools &gt; Protection &gt; Unprotect Sheet
There is no Password, so just hit enter.
With XL Utilities: Utilities menu&gt;Sheet Utilities&gt; Unprotect All Sheets
Then you will need to unhide the Skills, Equipment, Traits or Lists sheet (or all).  
With XL Utilities: Utilities menu&gt;Sheet Utilities&gt; Unhide All Sheets
Edit as you will.
I tried to make things pretty easy to edit and I tried to leave enough room to add more stuff.
In the formulas I tried to use names for the sections they are referring to so I hope that will also make things easier too.
Email me with question, comments or requests and KEEP FLYING!</t>
        </r>
      </text>
    </comment>
  </commentList>
</comments>
</file>

<file path=xl/sharedStrings.xml><?xml version="1.0" encoding="utf-8"?>
<sst xmlns="http://schemas.openxmlformats.org/spreadsheetml/2006/main" count="2214" uniqueCount="1298">
  <si>
    <r>
      <t xml:space="preserve">Player's Description </t>
    </r>
    <r>
      <rPr>
        <sz val="8"/>
        <rFont val="Arial"/>
        <family val="2"/>
      </rPr>
      <t>(255 character limit)</t>
    </r>
    <r>
      <rPr>
        <b/>
        <sz val="8"/>
        <rFont val="Arial"/>
        <family val="2"/>
      </rPr>
      <t xml:space="preserve"> </t>
    </r>
  </si>
  <si>
    <t>You are physically deformed in some way that causes others to react poorly to you.</t>
  </si>
  <si>
    <t>Wheel Chair, Hover</t>
  </si>
  <si>
    <t>Move is 5</t>
  </si>
  <si>
    <t>Sierra Laser Rifle</t>
  </si>
  <si>
    <t>No recoil, Requires Energy Pack</t>
  </si>
  <si>
    <t>Energy Pack</t>
  </si>
  <si>
    <t>Rechargable</t>
  </si>
  <si>
    <t>Move is 20. Max. Alt. 25. Needs Energy Pack</t>
  </si>
  <si>
    <t>Normal Move. Needs Energy Pack</t>
  </si>
  <si>
    <t>Ident Card</t>
  </si>
  <si>
    <t>Fuel Pack</t>
  </si>
  <si>
    <t>Flame Thrower, Non-Atmo Vehicles</t>
  </si>
  <si>
    <t>Ion Cannon (EMP)</t>
  </si>
  <si>
    <t>Chemical, Euphoric</t>
  </si>
  <si>
    <t>Dr. Bag, Rim</t>
  </si>
  <si>
    <t>Laser Scalpel</t>
  </si>
  <si>
    <t>Consious Sedation</t>
  </si>
  <si>
    <t>Clean Cutting.  Needs Energy Pack</t>
  </si>
  <si>
    <t>Perform Serious cuttin'. Needs Energy Pack</t>
  </si>
  <si>
    <t>Snake</t>
  </si>
  <si>
    <t>Bike, Crotch Rocket</t>
  </si>
  <si>
    <t>Bike, Hog</t>
  </si>
  <si>
    <t>RoF</t>
  </si>
  <si>
    <t>Shots</t>
  </si>
  <si>
    <t>Roll</t>
  </si>
  <si>
    <t>Attribute</t>
  </si>
  <si>
    <t>Skill</t>
  </si>
  <si>
    <t>Att.</t>
  </si>
  <si>
    <t>Abbrev</t>
  </si>
  <si>
    <t>Agil</t>
  </si>
  <si>
    <t>Str</t>
  </si>
  <si>
    <t>Vit</t>
  </si>
  <si>
    <t>Alrt</t>
  </si>
  <si>
    <t>Int</t>
  </si>
  <si>
    <t>Will</t>
  </si>
  <si>
    <t>Unarmed</t>
  </si>
  <si>
    <t>Notes</t>
  </si>
  <si>
    <t>Additional actions in a round are at -1 step.</t>
  </si>
  <si>
    <t>Holster, Belt</t>
  </si>
  <si>
    <t>Holster, Chest</t>
  </si>
  <si>
    <t>Holster, Ankle</t>
  </si>
  <si>
    <t>Holster, Back</t>
  </si>
  <si>
    <t>Holster, Horse</t>
  </si>
  <si>
    <t>COMBAT</t>
  </si>
  <si>
    <t>Chemical</t>
  </si>
  <si>
    <t>d0</t>
  </si>
  <si>
    <t>Armor:</t>
  </si>
  <si>
    <t>Helmet:</t>
  </si>
  <si>
    <t>-4 Step Skill Penalty on Influence actions when dealing with those who know you.</t>
  </si>
  <si>
    <t>Choose phobia. When dealing with phobia receive a -2 Step Penalty on all Attributes.</t>
  </si>
  <si>
    <t>+1 Stun damage any time damaged. Must succeed an AVG Will. + Discipline save or cry.</t>
  </si>
  <si>
    <t>Gender:</t>
  </si>
  <si>
    <t xml:space="preserve">Vitality: </t>
  </si>
  <si>
    <t xml:space="preserve">Agility: </t>
  </si>
  <si>
    <t xml:space="preserve">Strength: </t>
  </si>
  <si>
    <t xml:space="preserve">Alertness: </t>
  </si>
  <si>
    <t xml:space="preserve">Intelligence: </t>
  </si>
  <si>
    <t xml:space="preserve">Willpower: </t>
  </si>
  <si>
    <t>Die types</t>
  </si>
  <si>
    <t>d2</t>
  </si>
  <si>
    <t>d4</t>
  </si>
  <si>
    <t>d6</t>
  </si>
  <si>
    <t>d8</t>
  </si>
  <si>
    <t>d10</t>
  </si>
  <si>
    <t>d12</t>
  </si>
  <si>
    <t>d12 + d6</t>
  </si>
  <si>
    <t>d12 + d4</t>
  </si>
  <si>
    <t>d12 + d2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</si>
  <si>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</si>
  <si>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</si>
  <si>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</si>
  <si>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</si>
  <si>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</si>
  <si>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</si>
  <si>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</si>
  <si>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</si>
  <si>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</si>
  <si>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</si>
  <si>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</si>
  <si>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</si>
  <si>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</si>
  <si>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</si>
  <si>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</si>
  <si>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COST</t>
  </si>
  <si>
    <t>Cost</t>
  </si>
  <si>
    <t>Level</t>
  </si>
  <si>
    <t>Greenhorn</t>
  </si>
  <si>
    <t>Veteran</t>
  </si>
  <si>
    <t>Big Damn Hero</t>
  </si>
  <si>
    <t>Initiative:</t>
  </si>
  <si>
    <t xml:space="preserve">Life Points: </t>
  </si>
  <si>
    <t>Wound Points</t>
  </si>
  <si>
    <t>Stun Points</t>
  </si>
  <si>
    <t>Skills</t>
  </si>
  <si>
    <t>General</t>
  </si>
  <si>
    <t>Specialty</t>
  </si>
  <si>
    <t>Die</t>
  </si>
  <si>
    <t>Traits</t>
  </si>
  <si>
    <t>Maj./Min.</t>
  </si>
  <si>
    <t>Description</t>
  </si>
  <si>
    <t>Minor</t>
  </si>
  <si>
    <t>Major</t>
  </si>
  <si>
    <t>Benefit</t>
  </si>
  <si>
    <t>Type</t>
  </si>
  <si>
    <t>Athletics</t>
  </si>
  <si>
    <t>Asset</t>
  </si>
  <si>
    <t>Weapon</t>
  </si>
  <si>
    <t>Damage</t>
  </si>
  <si>
    <t>Range</t>
  </si>
  <si>
    <t>Availability</t>
  </si>
  <si>
    <t>Bow</t>
  </si>
  <si>
    <t>Crossbow</t>
  </si>
  <si>
    <t>Crossbow, Powered</t>
  </si>
  <si>
    <t>C</t>
  </si>
  <si>
    <t>Derringer</t>
  </si>
  <si>
    <t>Pistol</t>
  </si>
  <si>
    <t>Rifle</t>
  </si>
  <si>
    <t>1000*</t>
  </si>
  <si>
    <t>Complication</t>
  </si>
  <si>
    <t>Animal Handling</t>
  </si>
  <si>
    <t>Artistry</t>
  </si>
  <si>
    <t>Covert</t>
  </si>
  <si>
    <t>Craft</t>
  </si>
  <si>
    <t>Guns</t>
  </si>
  <si>
    <t>Heavy Weapons</t>
  </si>
  <si>
    <t>Influence</t>
  </si>
  <si>
    <t>Knowledge</t>
  </si>
  <si>
    <t>Mechanical Engineering</t>
  </si>
  <si>
    <t>Medical Expertise</t>
  </si>
  <si>
    <t>Perception</t>
  </si>
  <si>
    <t>Performance</t>
  </si>
  <si>
    <t>Pilot</t>
  </si>
  <si>
    <t>Ranged Weapons</t>
  </si>
  <si>
    <t>Scientific Expertise</t>
  </si>
  <si>
    <t>Survival</t>
  </si>
  <si>
    <t>Technical Engineering</t>
  </si>
  <si>
    <t>Unarmed Combat</t>
  </si>
  <si>
    <t>+8 to difficulty of search when others search for you using Cortex.</t>
  </si>
  <si>
    <t>No official docket of you exists, anywhere.</t>
  </si>
  <si>
    <t>Take 1 non-attack action each turn with no penalty.</t>
  </si>
  <si>
    <t>Spend Plot points to call in favor or secure a loan. Table pg. 43</t>
  </si>
  <si>
    <t>Allure (Minor)</t>
  </si>
  <si>
    <t>Allure (Major)</t>
  </si>
  <si>
    <t>Athletics (Minor)</t>
  </si>
  <si>
    <t>Athletics (Major)</t>
  </si>
  <si>
    <t>Born Behind the Wheel (Minor)</t>
  </si>
  <si>
    <t>Born Behind the Wheel (Major)</t>
  </si>
  <si>
    <t>Cortex Specter (Minor)</t>
  </si>
  <si>
    <t>Cortex Specter (Major)</t>
  </si>
  <si>
    <t>Fightin' Type (Major)</t>
  </si>
  <si>
    <t>Friends in High Places (Minor)</t>
  </si>
  <si>
    <t>Friends in Low Places (Minor)</t>
  </si>
  <si>
    <t>Good Name (Minor)</t>
  </si>
  <si>
    <t>Good Name (Major)</t>
  </si>
  <si>
    <t>Healthy as a Horse (Minor)</t>
  </si>
  <si>
    <t>Healthy as a Horse (Major)</t>
  </si>
  <si>
    <t>Heavy Tolerance (Minor)</t>
  </si>
  <si>
    <t>Highly Educated (Minor)</t>
  </si>
  <si>
    <t>Intimidatin' Manner (Minor)</t>
  </si>
  <si>
    <t>Leadership (Minor)</t>
  </si>
  <si>
    <t>Leadership (Major)</t>
  </si>
  <si>
    <t>Lightnin' Reflexes (Major)</t>
  </si>
  <si>
    <t>Math Whiz (Minor)</t>
  </si>
  <si>
    <t>Mean Left Hook (Minor)</t>
  </si>
  <si>
    <t>Mechanical Empathy (Minor)</t>
  </si>
  <si>
    <t>Military Rank (Minor)</t>
  </si>
  <si>
    <t>Moneyed Individual (Major)</t>
  </si>
  <si>
    <t>Natural Linguist (Minor)</t>
  </si>
  <si>
    <t>Nature Lover (Major)</t>
  </si>
  <si>
    <t>Nose for Trouble (Minor)</t>
  </si>
  <si>
    <t>Nose for Trouble (Major)</t>
  </si>
  <si>
    <t>Reader (Minor)</t>
  </si>
  <si>
    <t>Reader (Major)</t>
  </si>
  <si>
    <t>Registered Companion (Minor)</t>
  </si>
  <si>
    <t>Religiosity (Minor)</t>
  </si>
  <si>
    <t>Religiosity (Major)</t>
  </si>
  <si>
    <t>Sharp Sense (Minor)</t>
  </si>
  <si>
    <t>Steady Calm (Minor)</t>
  </si>
  <si>
    <t>Steady Calm (Major)</t>
  </si>
  <si>
    <t>Sweet and Cheerful (Minor)</t>
  </si>
  <si>
    <t>Talented (Minor)</t>
  </si>
  <si>
    <t>Talented (Major)</t>
  </si>
  <si>
    <t>Things Go Smooth (Minor)</t>
  </si>
  <si>
    <t>Things Go Smooth (Major)</t>
  </si>
  <si>
    <t>Total Recall (Major)</t>
  </si>
  <si>
    <t>Tough as Nails (Minor)</t>
  </si>
  <si>
    <t>Tough as Nails (Major)</t>
  </si>
  <si>
    <t>Trustworthy Gut (Minor)</t>
  </si>
  <si>
    <t>Trustworthy Gut (Major)</t>
  </si>
  <si>
    <t>Two-Fisted (Major)</t>
  </si>
  <si>
    <t>Walking Timepiece (Minor)</t>
  </si>
  <si>
    <t>Wears a Badge (Minor)</t>
  </si>
  <si>
    <t>Wears a Badge (Major)</t>
  </si>
  <si>
    <t>Allergy (Minor)</t>
  </si>
  <si>
    <t>Allergy (Major)</t>
  </si>
  <si>
    <t>Amorous (Minor)</t>
  </si>
  <si>
    <t>Amputee (Minor)</t>
  </si>
  <si>
    <t>Bleeder (Major)</t>
  </si>
  <si>
    <t>Blind (Major)</t>
  </si>
  <si>
    <t>Branded (Minor)</t>
  </si>
  <si>
    <t>Branded (Major)</t>
  </si>
  <si>
    <t>Chip on the Shoulder (Minor)</t>
  </si>
  <si>
    <t>Chip on the Shoulder (Major)</t>
  </si>
  <si>
    <t>Credo (Minor)</t>
  </si>
  <si>
    <t>Credo (Major)</t>
  </si>
  <si>
    <t>Combat Paralysis (Minor)</t>
  </si>
  <si>
    <t>Combat Paralysis (Major)</t>
  </si>
  <si>
    <t>Coward (Minor)</t>
  </si>
  <si>
    <t>Crude (Minor)</t>
  </si>
  <si>
    <t>Dead Broke (Minor)</t>
  </si>
  <si>
    <t>Deadly Enemy (Minor)</t>
  </si>
  <si>
    <t>Deaf (Major)</t>
  </si>
  <si>
    <t>Dull Sense (Minor)</t>
  </si>
  <si>
    <t>Easy Mark (Major)</t>
  </si>
  <si>
    <t>Ego Signature (Minor)</t>
  </si>
  <si>
    <t>Filcher (Minor)</t>
  </si>
  <si>
    <t>Forked Tongue (Minor)</t>
  </si>
  <si>
    <t>Greedy (Minor)</t>
  </si>
  <si>
    <t>Hero Worship (Minor)</t>
  </si>
  <si>
    <t>Hooked (Minor)</t>
  </si>
  <si>
    <t>Hooked (Major)</t>
  </si>
  <si>
    <t>Leaky Brainpan (Minor)</t>
  </si>
  <si>
    <t>Leaky Brainpan (Major)</t>
  </si>
  <si>
    <t>Lightweight (Minor)</t>
  </si>
  <si>
    <t>Little Person (Minor)</t>
  </si>
  <si>
    <t>Loyal (Minor)</t>
  </si>
  <si>
    <t>Memorable (Minor)</t>
  </si>
  <si>
    <t>Mute (Major)</t>
  </si>
  <si>
    <t>Non-fightin Type (Minor)</t>
  </si>
  <si>
    <t>Overconfident (Minor)</t>
  </si>
  <si>
    <t>Paralyzed (Major)</t>
  </si>
  <si>
    <t>Portly (Minor)</t>
  </si>
  <si>
    <t>Portly (Major)</t>
  </si>
  <si>
    <t>Phobia (Minor)</t>
  </si>
  <si>
    <t>Prejudiced (Minor)</t>
  </si>
  <si>
    <t>Sadistic (Major)</t>
  </si>
  <si>
    <t>Scrawny (Minor)</t>
  </si>
  <si>
    <t>Slow Learner (Minor)</t>
  </si>
  <si>
    <t>Soft (Minor)</t>
  </si>
  <si>
    <t>Stingy (Minor)</t>
  </si>
  <si>
    <t>Straight Shooter (Minor)</t>
  </si>
  <si>
    <t>Superstitious (Minor)</t>
  </si>
  <si>
    <t>Things Don't Go Smooth (Minor)</t>
  </si>
  <si>
    <t>Things Don't Go Smooth (Major)</t>
  </si>
  <si>
    <t>Traumatic Flashes (Minor)</t>
  </si>
  <si>
    <t>Traumatic Flashes (Major)</t>
  </si>
  <si>
    <t>Twitchy (Minor)</t>
  </si>
  <si>
    <t>Ugly as Sin (Minor)</t>
  </si>
  <si>
    <t>Ugly as Sin (Major)</t>
  </si>
  <si>
    <t>Weak Stomach (Minor)</t>
  </si>
  <si>
    <t>Weak Stomach (Major)</t>
  </si>
  <si>
    <t>Repair</t>
  </si>
  <si>
    <t>Designate a goal and everyone receives a +2 Step Bonus towards it.</t>
  </si>
  <si>
    <t>Spend Plot points to improve actions of others working towards goal.</t>
  </si>
  <si>
    <t>+2 Step Attribute bonus to Intelligence checks related to math.</t>
  </si>
  <si>
    <t>Unarmed attacks inflict damage split between Stun and Wound.</t>
  </si>
  <si>
    <t>Spend Plot Points to determine problem. Pg. 45</t>
  </si>
  <si>
    <t>+2 Attribute Bonus to Willpower checks concerning discipline for enlisted and influence for officers..</t>
  </si>
  <si>
    <t>Starting Credits x1.5. Once per session can roll to afford something. Pg. 45</t>
  </si>
  <si>
    <t>Learn Linguist specialties at 1/2 normal cost. +2 Step Skill bonus to Influence or Perfomance.</t>
  </si>
  <si>
    <t>+2 Step Attribute Bonus to Alertness and Survival while outdoors.</t>
  </si>
  <si>
    <t>Intelligence or Alertness check when not usually permitted and +2 Step on either Attribute when permitted.</t>
  </si>
  <si>
    <t>Can spend 1 Plot point to nullify Surprise.</t>
  </si>
  <si>
    <t>+2 Alertness Bonus when detecting lies.</t>
  </si>
  <si>
    <t>+2 Step Skill Bonus to Influence when dealing with those who respect your position.</t>
  </si>
  <si>
    <t>+2 Attribute Bonus to any Willpower check once per session.</t>
  </si>
  <si>
    <t>Gain religious title. Additional 2 plot points when dealing with anyone respecting your position.</t>
  </si>
  <si>
    <t>Pick a sense. +2 step Alertness Bonus when using that sense.</t>
  </si>
  <si>
    <t>+2 Step Atribute Bonus to Willpower when calm is affected.</t>
  </si>
  <si>
    <t>Never rattled unless extreme circumstance.</t>
  </si>
  <si>
    <t>+2 Step Skill Bonus when this works in your favor.</t>
  </si>
  <si>
    <t>Pick a Skill Specialty and receive a +2 Step Bonus whenever using that specialty.</t>
  </si>
  <si>
    <t>Each progression in Talent Specialty costs 2 points less than normal.</t>
  </si>
  <si>
    <t>Once per session, re-roll any one action expect botches.</t>
  </si>
  <si>
    <t>Re-roll twice per session including botches.</t>
  </si>
  <si>
    <t>+2 Skill Step Bonus on any action requiring memory.</t>
  </si>
  <si>
    <t>Gain 2 extra life points.</t>
  </si>
  <si>
    <t>Gain 4 extra life points.</t>
  </si>
  <si>
    <t xml:space="preserve">Tough as Nails: </t>
  </si>
  <si>
    <t xml:space="preserve">Bonus: </t>
  </si>
  <si>
    <t>+2 Step Atribute Bonus on any mental roll when relying on Intuition.</t>
  </si>
  <si>
    <t>Spend Plot Points to ask GM 'Yes/No' questions.</t>
  </si>
  <si>
    <t>No off-hand penalty.</t>
  </si>
  <si>
    <t>Know time and guage time passage perfectly.</t>
  </si>
  <si>
    <t>+2 Step Skill Bonus to Influence when dealing with those who respect your position. Local.</t>
  </si>
  <si>
    <t>+2 Step Skill Bonus to Influence when dealing with those who respect your position. System.</t>
  </si>
  <si>
    <t>-2 Step to Physical Attributes when afflicted with allergy.</t>
  </si>
  <si>
    <t>Take Damage from Allergy until dealt with.</t>
  </si>
  <si>
    <t>-2 Step Penalty if advances are not welcome. Also -2 Step penalty to resist advances.</t>
  </si>
  <si>
    <t>Receive Penalties depending on limb missing.</t>
  </si>
  <si>
    <t>Suffer 1 Pt. Wound Damage per turn until Bleeding is stopped.</t>
  </si>
  <si>
    <t>-2 Step Skill Penalty when your history comes into play.</t>
  </si>
  <si>
    <t>-2 Step Skill penalty in peaceful but tense stuations.</t>
  </si>
  <si>
    <t>Choose Credo that will lead to minor trouble. (defend lady's honor, never run from fight)</t>
  </si>
  <si>
    <t>No combat action for 2 turns. Can spend Plot Points to shake it off.</t>
  </si>
  <si>
    <t>No combat action for 4 turns. Cannot spend Plot Points to shake it off.</t>
  </si>
  <si>
    <t>-2 step Skill penalty when in any kind of danger.</t>
  </si>
  <si>
    <t>-2 step Skill penalty when in any kind of refined behaviour is needed.</t>
  </si>
  <si>
    <t>1/2 starting credits. Spend money foolishly and have debts.</t>
  </si>
  <si>
    <t>Someone is out to get you.</t>
  </si>
  <si>
    <t>Pick a sense. -2 Step Alertness Penalty to any action involving that sense.</t>
  </si>
  <si>
    <t>Points</t>
  </si>
  <si>
    <t>N/A</t>
  </si>
  <si>
    <t xml:space="preserve">Hand: </t>
  </si>
  <si>
    <t>Weight:</t>
  </si>
  <si>
    <t>Height:</t>
  </si>
  <si>
    <t>Eyes:</t>
  </si>
  <si>
    <t>Hair:</t>
  </si>
  <si>
    <t>E=Everywhere</t>
  </si>
  <si>
    <t>C=Core</t>
  </si>
  <si>
    <t>R=Rim</t>
  </si>
  <si>
    <t>I=Illegal</t>
  </si>
  <si>
    <t>B=Black Market</t>
  </si>
  <si>
    <t>-4 Step Mental Penalty when trying to distinguish the truth from lies.</t>
  </si>
  <si>
    <t>Must leave identifying clue at scene of crime.</t>
  </si>
  <si>
    <t>Must compulsively steal.</t>
  </si>
  <si>
    <t>Take almost any oppurtunity to achieve money,</t>
  </si>
  <si>
    <t>Emulate a hero. -2 Step Skill Penalty when in the company of those who aren't endeared to your ero.</t>
  </si>
  <si>
    <t>Get a fix or suffer -2 Step Penalty to ALL Attributes for one week or until you get fix.</t>
  </si>
  <si>
    <t>Completely weird. -4 Step Skill Penalty on Influence based social actions.</t>
  </si>
  <si>
    <t>-2 Step Vitality Penality when attemping to resist alcohol, diseases, poison and the like.</t>
  </si>
  <si>
    <t>Choose a group or person that you must pledge undying loyalty to.</t>
  </si>
  <si>
    <t>You are easily identified. Others gain +2 Alertness Attribute bonus when attempting to recognize you.</t>
  </si>
  <si>
    <t xml:space="preserve">Cannot speak. </t>
  </si>
  <si>
    <t>-2 Skill Step Penalty when in Combat.</t>
  </si>
  <si>
    <t>Cocky!</t>
  </si>
  <si>
    <t>-2 Step Attribute Penalty on Athletic actions except swimming.</t>
  </si>
  <si>
    <t>Morbidly Obese.-4 Step Penalty on Atletic actions. -2 Step Covert skills. Move = 5.</t>
  </si>
  <si>
    <t>Pick a Group. -2 Step on Influence actions when dealing with them.</t>
  </si>
  <si>
    <t>Really bad guys only.</t>
  </si>
  <si>
    <t>-2 Step Penalty on Athletics. -2 Step Skill Penalty on influence related to Physicality.</t>
  </si>
  <si>
    <t>Penny Pincher.</t>
  </si>
  <si>
    <t>-2 Skill Step Penalty for Influence actions due to your inability to lie.</t>
  </si>
  <si>
    <t>Omens induce a 2 step penalty/bonus for Attributes decided by the GM.</t>
  </si>
  <si>
    <t>Once per session, DM can force re-roll and player must take the lower.</t>
  </si>
  <si>
    <t>Twice per session, DM can force re-roll and player must take the lower.</t>
  </si>
  <si>
    <t>Once per session, GM specifies trigger to flash for d2 turns. -2 Step Skill Penalty for 10 minutes after.</t>
  </si>
  <si>
    <t>Twice per session, GM specifies trigger to flash for d2 turns. -2 Step Skill Penalty for 10 minutes after.</t>
  </si>
  <si>
    <t>No Trust. -2 Skill Step Penalty in social situations.</t>
  </si>
  <si>
    <t>-2 Skill Step penalty on actions involving persuasion.</t>
  </si>
  <si>
    <t>Plot points spent on Persuasion cost twice normal.</t>
  </si>
  <si>
    <t>-2 Step Attribute Penalty upon seeing blood or guts.</t>
  </si>
  <si>
    <t xml:space="preserve">Initial Points.: </t>
  </si>
  <si>
    <t>Sculpting</t>
  </si>
  <si>
    <t>Singing</t>
  </si>
  <si>
    <t>Acting</t>
  </si>
  <si>
    <t>Running</t>
  </si>
  <si>
    <t>Jumping</t>
  </si>
  <si>
    <t>Ball Handling</t>
  </si>
  <si>
    <t>English</t>
  </si>
  <si>
    <t>Chinese</t>
  </si>
  <si>
    <t>Arabic</t>
  </si>
  <si>
    <t>French</t>
  </si>
  <si>
    <t>German</t>
  </si>
  <si>
    <t>Spanish</t>
  </si>
  <si>
    <t>Dancing</t>
  </si>
  <si>
    <t>Throws</t>
  </si>
  <si>
    <t>Holds</t>
  </si>
  <si>
    <t>sp_Artistry</t>
  </si>
  <si>
    <t>sp_Athletics</t>
  </si>
  <si>
    <t>sp_Covert</t>
  </si>
  <si>
    <t>sp_Craft</t>
  </si>
  <si>
    <t>sp_Dicipline</t>
  </si>
  <si>
    <t>sp_Guns</t>
  </si>
  <si>
    <t>sp_Influence</t>
  </si>
  <si>
    <t>sp_Knowledge</t>
  </si>
  <si>
    <t>sp_Perception</t>
  </si>
  <si>
    <t>sp_Performance</t>
  </si>
  <si>
    <t>sp_Pilot</t>
  </si>
  <si>
    <t>sp_Survival</t>
  </si>
  <si>
    <t>sp_Animal_Handling</t>
  </si>
  <si>
    <t>sp_Heavy_Weapons</t>
  </si>
  <si>
    <t>sp_Mechanical_Engineering</t>
  </si>
  <si>
    <t>sp_Melee_Weapons</t>
  </si>
  <si>
    <t>sp_Ranged_Weapons</t>
  </si>
  <si>
    <t>sp_Scientific_Expertise</t>
  </si>
  <si>
    <t>sp_Technical_Engineering</t>
  </si>
  <si>
    <t>sp_Unarmed_Combat</t>
  </si>
  <si>
    <t>e</t>
  </si>
  <si>
    <t>Linguist</t>
  </si>
  <si>
    <t>sp_Linguist</t>
  </si>
  <si>
    <t>Insects</t>
  </si>
  <si>
    <t>Reptiles</t>
  </si>
  <si>
    <t>Poisonous</t>
  </si>
  <si>
    <t>Stealth</t>
  </si>
  <si>
    <t>Mechanics</t>
  </si>
  <si>
    <t>Electronics</t>
  </si>
  <si>
    <t>Pistols</t>
  </si>
  <si>
    <t>Rifles</t>
  </si>
  <si>
    <t>Shot Guns</t>
  </si>
  <si>
    <t>Intimidate</t>
  </si>
  <si>
    <t>Seduction</t>
  </si>
  <si>
    <t>Diplomacy</t>
  </si>
  <si>
    <t>Psychology</t>
  </si>
  <si>
    <t>Bows</t>
  </si>
  <si>
    <t>Crossbows</t>
  </si>
  <si>
    <t>Thrown Weapons</t>
  </si>
  <si>
    <t>──</t>
  </si>
  <si>
    <t>Category</t>
  </si>
  <si>
    <t>Item</t>
  </si>
  <si>
    <t>Equipment</t>
  </si>
  <si>
    <t>Magazine</t>
  </si>
  <si>
    <t>Cost in $</t>
  </si>
  <si>
    <t xml:space="preserve">Automatic Pistols </t>
  </si>
  <si>
    <t xml:space="preserve">Machine Pistols </t>
  </si>
  <si>
    <t xml:space="preserve">Weapon </t>
  </si>
  <si>
    <t xml:space="preserve">Magnum Pistols </t>
  </si>
  <si>
    <t xml:space="preserve">10+1 </t>
  </si>
  <si>
    <t xml:space="preserve">Rifles </t>
  </si>
  <si>
    <t xml:space="preserve">Submachine Guns </t>
  </si>
  <si>
    <t>R</t>
  </si>
  <si>
    <t>Beam Weapons</t>
  </si>
  <si>
    <t>Pulse Weapons</t>
  </si>
  <si>
    <t>Chaingun</t>
  </si>
  <si>
    <t>Restriction</t>
  </si>
  <si>
    <t>Medium</t>
  </si>
  <si>
    <t>Bludgeoning</t>
  </si>
  <si>
    <t>Medkit, advanced</t>
  </si>
  <si>
    <t>Medkit, fast use</t>
  </si>
  <si>
    <t>Plastic surgery kit, personal</t>
  </si>
  <si>
    <t>Chemical, plastiflesh</t>
  </si>
  <si>
    <t>Chemical, truthtell</t>
  </si>
  <si>
    <t>Regen Wand</t>
  </si>
  <si>
    <t>Computer Equipment</t>
  </si>
  <si>
    <t>Neural computer link</t>
  </si>
  <si>
    <t>Neural network jack, wireless</t>
  </si>
  <si>
    <t>Miscellaneous Equipment</t>
  </si>
  <si>
    <t>Flash-seal</t>
  </si>
  <si>
    <t>Sensor Equipment</t>
  </si>
  <si>
    <t>Survival Equipment</t>
  </si>
  <si>
    <t>Aquaconverter</t>
  </si>
  <si>
    <t>Violet rations</t>
  </si>
  <si>
    <t>Armor</t>
  </si>
  <si>
    <t>Powered Armor</t>
  </si>
  <si>
    <t>Robots</t>
  </si>
  <si>
    <t>Medical Equipment</t>
  </si>
  <si>
    <t>robots</t>
  </si>
  <si>
    <t>Column</t>
  </si>
  <si>
    <t>Trait/Benefit</t>
  </si>
  <si>
    <t>Domestic Training</t>
  </si>
  <si>
    <t>Wild Training</t>
  </si>
  <si>
    <t>Riding</t>
  </si>
  <si>
    <t>Appraisal</t>
  </si>
  <si>
    <t>Forgery</t>
  </si>
  <si>
    <t>Game Design</t>
  </si>
  <si>
    <t>Painting</t>
  </si>
  <si>
    <t>Drawing</t>
  </si>
  <si>
    <t>Cooking</t>
  </si>
  <si>
    <t>Photography</t>
  </si>
  <si>
    <t>Poetry</t>
  </si>
  <si>
    <t>Climbing</t>
  </si>
  <si>
    <t>Contortion</t>
  </si>
  <si>
    <t>Gymnastics</t>
  </si>
  <si>
    <t>Para Sports</t>
  </si>
  <si>
    <t>Swimming</t>
  </si>
  <si>
    <t>Vaulting</t>
  </si>
  <si>
    <t>Sleight of Hand</t>
  </si>
  <si>
    <t>Streetwise</t>
  </si>
  <si>
    <t>Surveillance</t>
  </si>
  <si>
    <t>Open Locks</t>
  </si>
  <si>
    <t xml:space="preserve">General and d8 or greater: </t>
  </si>
  <si>
    <t xml:space="preserve">Not General and d6 or lower: </t>
  </si>
  <si>
    <t>Architecture</t>
  </si>
  <si>
    <t>Blacksmithing</t>
  </si>
  <si>
    <t>Metalwork</t>
  </si>
  <si>
    <t>Ceramics</t>
  </si>
  <si>
    <t>Concentration</t>
  </si>
  <si>
    <t>Interrogation</t>
  </si>
  <si>
    <t>Intimidation</t>
  </si>
  <si>
    <t>Leadership</t>
  </si>
  <si>
    <t>Mental Restance</t>
  </si>
  <si>
    <t>Morale</t>
  </si>
  <si>
    <t>Focus</t>
  </si>
  <si>
    <t>Belief</t>
  </si>
  <si>
    <t>Physical Resistance</t>
  </si>
  <si>
    <t>Launchers</t>
  </si>
  <si>
    <t>Rapid Fire</t>
  </si>
  <si>
    <t>Heavy</t>
  </si>
  <si>
    <t>One-Man Cannon</t>
  </si>
  <si>
    <t>Mounted Cannon</t>
  </si>
  <si>
    <t>Ship Cannon</t>
  </si>
  <si>
    <t>Missile</t>
  </si>
  <si>
    <t>Administration</t>
  </si>
  <si>
    <t>Barter</t>
  </si>
  <si>
    <t>Bureaucracy</t>
  </si>
  <si>
    <t>Persuasion</t>
  </si>
  <si>
    <t>Politics</t>
  </si>
  <si>
    <t>Social</t>
  </si>
  <si>
    <t>History</t>
  </si>
  <si>
    <t>Specific</t>
  </si>
  <si>
    <t>Art and Literature</t>
  </si>
  <si>
    <t>Philosophy</t>
  </si>
  <si>
    <t>Religion</t>
  </si>
  <si>
    <t>Alien</t>
  </si>
  <si>
    <t>Body</t>
  </si>
  <si>
    <t>Create</t>
  </si>
  <si>
    <t>Binary/Code</t>
  </si>
  <si>
    <t>Maintain</t>
  </si>
  <si>
    <t>Improve</t>
  </si>
  <si>
    <t>Destroy</t>
  </si>
  <si>
    <t>Teamwork</t>
  </si>
  <si>
    <t>Forensics</t>
  </si>
  <si>
    <t>General Practice</t>
  </si>
  <si>
    <t>Surgery/Internal</t>
  </si>
  <si>
    <t>Field Medicine</t>
  </si>
  <si>
    <t>Pharmaceutical</t>
  </si>
  <si>
    <t>Toxology</t>
  </si>
  <si>
    <t>Technician</t>
  </si>
  <si>
    <t>Agil. Based (chucks, chains)</t>
  </si>
  <si>
    <t>Stabbing</t>
  </si>
  <si>
    <t>Held Range Weapons</t>
  </si>
  <si>
    <t>Unconventional</t>
  </si>
  <si>
    <t>Deduction</t>
  </si>
  <si>
    <t>Empathy</t>
  </si>
  <si>
    <t>Intuition</t>
  </si>
  <si>
    <t>Read Lips</t>
  </si>
  <si>
    <t>Search</t>
  </si>
  <si>
    <t>Sense</t>
  </si>
  <si>
    <t>ESP</t>
  </si>
  <si>
    <t>Investigation</t>
  </si>
  <si>
    <t>Track</t>
  </si>
  <si>
    <t>Staging</t>
  </si>
  <si>
    <t>Direction</t>
  </si>
  <si>
    <t>Percussion</t>
  </si>
  <si>
    <t>M</t>
  </si>
  <si>
    <t xml:space="preserve">Att. Cost: </t>
  </si>
  <si>
    <t xml:space="preserve">Trait Cost: </t>
  </si>
  <si>
    <t>Navigation</t>
  </si>
  <si>
    <t>Astrogation</t>
  </si>
  <si>
    <t>Astrophysics</t>
  </si>
  <si>
    <t>Aquatic</t>
  </si>
  <si>
    <t>Combustion Engine</t>
  </si>
  <si>
    <t>Hovercraft</t>
  </si>
  <si>
    <t>Industrial</t>
  </si>
  <si>
    <t>Combat</t>
  </si>
  <si>
    <t>Air</t>
  </si>
  <si>
    <t>Non-Atmo Vehicles</t>
  </si>
  <si>
    <t>Mass Transport</t>
  </si>
  <si>
    <t>Jump Jets</t>
  </si>
  <si>
    <t>Blown Weapons</t>
  </si>
  <si>
    <t>Tool Assisted</t>
  </si>
  <si>
    <t>Geographical</t>
  </si>
  <si>
    <t>Aerial</t>
  </si>
  <si>
    <t>Land Terrain</t>
  </si>
  <si>
    <t>Zero - G</t>
  </si>
  <si>
    <t>Mental</t>
  </si>
  <si>
    <t>Spiritual</t>
  </si>
  <si>
    <t>Comm. Systems</t>
  </si>
  <si>
    <t>Programming</t>
  </si>
  <si>
    <t>Hacking</t>
  </si>
  <si>
    <t>Creating</t>
  </si>
  <si>
    <t>Destroying</t>
  </si>
  <si>
    <t>Improving</t>
  </si>
  <si>
    <t>Bio-Tech</t>
  </si>
  <si>
    <t>Neuro-Tech</t>
  </si>
  <si>
    <t>Security</t>
  </si>
  <si>
    <t>Pugilism</t>
  </si>
  <si>
    <t>Kung fu</t>
  </si>
  <si>
    <t>Wrestling</t>
  </si>
  <si>
    <t>Pressure points</t>
  </si>
  <si>
    <t>Kicks</t>
  </si>
  <si>
    <t>Punches</t>
  </si>
  <si>
    <t>Planetary</t>
  </si>
  <si>
    <t>Forensic</t>
  </si>
  <si>
    <t>Calc</t>
  </si>
  <si>
    <t>Astrological</t>
  </si>
  <si>
    <t>Total Skill Points:</t>
  </si>
  <si>
    <t>Skill Points Left:</t>
  </si>
  <si>
    <t xml:space="preserve">Level: </t>
  </si>
  <si>
    <t xml:space="preserve">Name: </t>
  </si>
  <si>
    <t>Initial Points Left:</t>
  </si>
  <si>
    <t>Def. Bonus</t>
  </si>
  <si>
    <t>Fire Jelly</t>
  </si>
  <si>
    <t>Garden bunk</t>
  </si>
  <si>
    <t>Uses</t>
  </si>
  <si>
    <t>0g gun Casing</t>
  </si>
  <si>
    <t>Patch Tape</t>
  </si>
  <si>
    <t>Purification Crystals</t>
  </si>
  <si>
    <t>Trash Incinerator</t>
  </si>
  <si>
    <t>Food &amp; Supplies</t>
  </si>
  <si>
    <t>Fine Wine</t>
  </si>
  <si>
    <t>Good Whiskey</t>
  </si>
  <si>
    <t>Foodstuffs, Canned</t>
  </si>
  <si>
    <t>Fresh Food</t>
  </si>
  <si>
    <t>Luxury Food</t>
  </si>
  <si>
    <t>Bars</t>
  </si>
  <si>
    <t>Protien Paste</t>
  </si>
  <si>
    <t>Common Spices</t>
  </si>
  <si>
    <t>Rare Spices</t>
  </si>
  <si>
    <t>Ballistic Mesh</t>
  </si>
  <si>
    <t>c</t>
  </si>
  <si>
    <t>Chameleon Suit</t>
  </si>
  <si>
    <t>i</t>
  </si>
  <si>
    <t>Penalty</t>
  </si>
  <si>
    <t>-1 Alertness</t>
  </si>
  <si>
    <t>1w</t>
  </si>
  <si>
    <t>4w</t>
  </si>
  <si>
    <t>-2 Alertness</t>
  </si>
  <si>
    <t>2w</t>
  </si>
  <si>
    <t>-3 Alertness</t>
  </si>
  <si>
    <t>Plate Vest</t>
  </si>
  <si>
    <t>Cost in Cr.</t>
  </si>
  <si>
    <t>-1 Agility</t>
  </si>
  <si>
    <t>Riot Gear</t>
  </si>
  <si>
    <t>3w</t>
  </si>
  <si>
    <t>5w</t>
  </si>
  <si>
    <t>-2 Agility</t>
  </si>
  <si>
    <t>Vacuum Suit</t>
  </si>
  <si>
    <t>Melee Weapons</t>
  </si>
  <si>
    <t>Short Sword</t>
  </si>
  <si>
    <t>Long Sword</t>
  </si>
  <si>
    <t>Axe</t>
  </si>
  <si>
    <t>Brass Knuckles</t>
  </si>
  <si>
    <t>Club</t>
  </si>
  <si>
    <t>Concealable</t>
  </si>
  <si>
    <t>Spear</t>
  </si>
  <si>
    <t>Light</t>
  </si>
  <si>
    <t>PA Packs</t>
  </si>
  <si>
    <t>Ammo</t>
  </si>
  <si>
    <t>Energy</t>
  </si>
  <si>
    <t>Shield</t>
  </si>
  <si>
    <t>Motion Sensor</t>
  </si>
  <si>
    <t>Pulse Sensor</t>
  </si>
  <si>
    <t>Turret</t>
  </si>
  <si>
    <t>Ammo Station</t>
  </si>
  <si>
    <t>Mines</t>
  </si>
  <si>
    <t>Beacons</t>
  </si>
  <si>
    <t>Cortex Terminal, Black box</t>
  </si>
  <si>
    <t>Cortex Terminal, Personal</t>
  </si>
  <si>
    <t>Cortex Terminal, Public</t>
  </si>
  <si>
    <t>Data Library, Standard</t>
  </si>
  <si>
    <t>Data Library, Professional</t>
  </si>
  <si>
    <t>Data Book</t>
  </si>
  <si>
    <t>Data Disc</t>
  </si>
  <si>
    <t>Dedicated Sourcebox</t>
  </si>
  <si>
    <t>Encyclopedia</t>
  </si>
  <si>
    <t>Holo Dev Suite</t>
  </si>
  <si>
    <t>SubKelvin</t>
  </si>
  <si>
    <t>Xer0 Security</t>
  </si>
  <si>
    <t>Communiations Equipment</t>
  </si>
  <si>
    <t>Barrier Column</t>
  </si>
  <si>
    <t>CommPack Long Range</t>
  </si>
  <si>
    <t>CommPack Short Range</t>
  </si>
  <si>
    <t>Distress Beacon</t>
  </si>
  <si>
    <t>Emergency Signal Ring</t>
  </si>
  <si>
    <t>FedBand Scanner</t>
  </si>
  <si>
    <t>GunScanner</t>
  </si>
  <si>
    <t>MicroTransmitter</t>
  </si>
  <si>
    <t>Motion Sensor Array</t>
  </si>
  <si>
    <t>Ship-Linked Handset</t>
  </si>
  <si>
    <t>Surveyors Box</t>
  </si>
  <si>
    <t>Transmission Station</t>
  </si>
  <si>
    <t>JabberWocky Signal Blocker</t>
  </si>
  <si>
    <t>Crop Supplements</t>
  </si>
  <si>
    <t>Week</t>
  </si>
  <si>
    <t>Month</t>
  </si>
  <si>
    <t>Power</t>
  </si>
  <si>
    <t>Nav</t>
  </si>
  <si>
    <t>Nanobyte Hatcher</t>
  </si>
  <si>
    <t>LoveBot</t>
  </si>
  <si>
    <t>Butler</t>
  </si>
  <si>
    <t xml:space="preserve">Recon Drone </t>
  </si>
  <si>
    <t>Excavator</t>
  </si>
  <si>
    <t>Agri-Cultivator</t>
  </si>
  <si>
    <t>food</t>
  </si>
  <si>
    <t>Craft Type Specialty</t>
  </si>
  <si>
    <t xml:space="preserve">Either True: </t>
  </si>
  <si>
    <t>+4 to opponents ranged attacks. Base Move is 8. -2 Step Skill Penalty to Movement Actions.</t>
  </si>
  <si>
    <t>Browning 9mm</t>
  </si>
  <si>
    <t>Grenades</t>
  </si>
  <si>
    <t>Powered Armor Packs</t>
  </si>
  <si>
    <t>Stun weapons</t>
  </si>
  <si>
    <t>Beam</t>
  </si>
  <si>
    <t>Blaster, Wolf Series 10.2</t>
  </si>
  <si>
    <t>Semi-Auto</t>
  </si>
  <si>
    <t>Fires laser pulses.</t>
  </si>
  <si>
    <t>Battery</t>
  </si>
  <si>
    <t>No recoil</t>
  </si>
  <si>
    <t>Single-shot</t>
  </si>
  <si>
    <t>Only range limit is your scope.</t>
  </si>
  <si>
    <t>m</t>
  </si>
  <si>
    <t>Launcher</t>
  </si>
  <si>
    <t>Flame Thrower</t>
  </si>
  <si>
    <t>Auto</t>
  </si>
  <si>
    <t>Is it hot in here? Yes!</t>
  </si>
  <si>
    <t>Fuel</t>
  </si>
  <si>
    <t>d6 per round until extinguished</t>
  </si>
  <si>
    <t>Mortor Launcher</t>
  </si>
  <si>
    <t>Half-Shot</t>
  </si>
  <si>
    <t>Need powered armor. Big Bang mobile artillary.</t>
  </si>
  <si>
    <t>30' Radius damage</t>
  </si>
  <si>
    <t>Disc Launcher</t>
  </si>
  <si>
    <t>Little blue discs of death.</t>
  </si>
  <si>
    <t>5' radius damage</t>
  </si>
  <si>
    <t>Grenade Launcher</t>
  </si>
  <si>
    <t>Choose your favorite exploder.</t>
  </si>
  <si>
    <t>10' radius damage</t>
  </si>
  <si>
    <t>Missile Launcher</t>
  </si>
  <si>
    <t>One shot and toss the shell. Pick your Missile.</t>
  </si>
  <si>
    <t>Damage by Missile type</t>
  </si>
  <si>
    <t>Glock 18</t>
  </si>
  <si>
    <t>Preferred weapon of most gangsta types.</t>
  </si>
  <si>
    <t>10, 20, 50</t>
  </si>
  <si>
    <t>b</t>
  </si>
  <si>
    <t>.50 Desert Eagle</t>
  </si>
  <si>
    <t>Man-stopper</t>
  </si>
  <si>
    <t>12+1</t>
  </si>
  <si>
    <t>Stylish man-killer</t>
  </si>
  <si>
    <t>Colt .45 Magazine</t>
  </si>
  <si>
    <t>Standard issue Rim militia</t>
  </si>
  <si>
    <t>9+1</t>
  </si>
  <si>
    <t>Colt .45 revolver</t>
  </si>
  <si>
    <t>Favored weapon on the Rim</t>
  </si>
  <si>
    <t>Glock 17</t>
  </si>
  <si>
    <t>.22 Target Pistol</t>
  </si>
  <si>
    <t>Long range, with scope or laserscope.</t>
  </si>
  <si>
    <t>.38 Special Snub Nose</t>
  </si>
  <si>
    <t>Semi-conceilable man-killer.</t>
  </si>
  <si>
    <t>Semi-Conceilable</t>
  </si>
  <si>
    <t>Compressed Air Projectile Thrower</t>
  </si>
  <si>
    <t>High-tech ammo, low-tech weapon. Canister.</t>
  </si>
  <si>
    <t>1+type</t>
  </si>
  <si>
    <t>Various Projectile types</t>
  </si>
  <si>
    <t>Pump Action</t>
  </si>
  <si>
    <t>r</t>
  </si>
  <si>
    <t>Conceilable 2 shooter.</t>
  </si>
  <si>
    <t>S&amp;W Revolver</t>
  </si>
  <si>
    <t>Slug Thrower</t>
  </si>
  <si>
    <t>Heavy Hitter.  Short range with a wallop.</t>
  </si>
  <si>
    <t>Solid or bean-bag (stun damage)</t>
  </si>
  <si>
    <t>Plasma</t>
  </si>
  <si>
    <t>Riktor J-23 (beta)</t>
  </si>
  <si>
    <t>Zero-G Only and not field tested.</t>
  </si>
  <si>
    <t>-</t>
  </si>
  <si>
    <t>s</t>
  </si>
  <si>
    <t>Ak-47 Variant</t>
  </si>
  <si>
    <t>Personal security weapon.</t>
  </si>
  <si>
    <t>Military grade shredder.</t>
  </si>
  <si>
    <t>Mega recoil</t>
  </si>
  <si>
    <t>M16 Variant</t>
  </si>
  <si>
    <t>Military grade tactical weapon.</t>
  </si>
  <si>
    <t>Carbine</t>
  </si>
  <si>
    <t>Military grade underground favorite.</t>
  </si>
  <si>
    <t>Bolt-Action Ross</t>
  </si>
  <si>
    <t>Sniper Variant</t>
  </si>
  <si>
    <t>All the bells and whistles.</t>
  </si>
  <si>
    <t>Winchester Rifle</t>
  </si>
  <si>
    <t>Winchester Rifle Sawn-Off</t>
  </si>
  <si>
    <t>Shot Gun</t>
  </si>
  <si>
    <t>10 Guage Dbl. Barrel</t>
  </si>
  <si>
    <t>Double-shot</t>
  </si>
  <si>
    <t>Good range, great dammage. Bulky.</t>
  </si>
  <si>
    <t>10 Guage Dbl. Barrel Sawn-Off</t>
  </si>
  <si>
    <t>Little gun makes big holes.</t>
  </si>
  <si>
    <t>10 Guage Sawn-Off</t>
  </si>
  <si>
    <t>Good for huntin flying dogs.</t>
  </si>
  <si>
    <t>12 Guage Dbl. Barrel</t>
  </si>
  <si>
    <t>Good range, good dammage. Bulky.</t>
  </si>
  <si>
    <t>12 Guage Dbl. Barrel Sawn-Off</t>
  </si>
  <si>
    <t>Little gun makes medium holes.</t>
  </si>
  <si>
    <t>12 Guage Sawn-Off</t>
  </si>
  <si>
    <t>Good for huntin fowl.</t>
  </si>
  <si>
    <t>410</t>
  </si>
  <si>
    <t>Shot-gun for lightweights.</t>
  </si>
  <si>
    <t>10 Guage</t>
  </si>
  <si>
    <t>12 Guage</t>
  </si>
  <si>
    <t>20 Guage</t>
  </si>
  <si>
    <t>Target Shot-gun.</t>
  </si>
  <si>
    <t>Stun</t>
  </si>
  <si>
    <t>Alliance Stun Gun</t>
  </si>
  <si>
    <t>Ultra-Low Sonic Concussion Blast</t>
  </si>
  <si>
    <t>ShotGun</t>
  </si>
  <si>
    <t>Newtech</t>
  </si>
  <si>
    <t>Batan, Security</t>
  </si>
  <si>
    <t>d2s</t>
  </si>
  <si>
    <t>Max ROF</t>
  </si>
  <si>
    <t>Baton, Stun</t>
  </si>
  <si>
    <t>d6s + Shock</t>
  </si>
  <si>
    <t>Shocks</t>
  </si>
  <si>
    <t>Poker</t>
  </si>
  <si>
    <t>Basic instead of Stun</t>
  </si>
  <si>
    <t>d6b</t>
  </si>
  <si>
    <t>d6w</t>
  </si>
  <si>
    <t>Knife, Combat</t>
  </si>
  <si>
    <t>d4w</t>
  </si>
  <si>
    <t>Knife, Utility</t>
  </si>
  <si>
    <t>d2w</t>
  </si>
  <si>
    <t>Machete</t>
  </si>
  <si>
    <t>Gentleman's Sword</t>
  </si>
  <si>
    <t>Garrotte</t>
  </si>
  <si>
    <t>Chokes</t>
  </si>
  <si>
    <t>Must have 4 turns constant application to have effect.</t>
  </si>
  <si>
    <t>Pole Arm</t>
  </si>
  <si>
    <t>Reach</t>
  </si>
  <si>
    <t>Quarter Staff</t>
  </si>
  <si>
    <t>Flail</t>
  </si>
  <si>
    <t>Slow as ass.</t>
  </si>
  <si>
    <t>7w</t>
  </si>
  <si>
    <t>Pretty slow.</t>
  </si>
  <si>
    <t>Shiny</t>
  </si>
  <si>
    <t>Converts wound damage from projectiles to stun.</t>
  </si>
  <si>
    <t>Helmet, Infantry</t>
  </si>
  <si>
    <t>Helmet, Squad</t>
  </si>
  <si>
    <t>1w*</t>
  </si>
  <si>
    <t>Mask, NBC</t>
  </si>
  <si>
    <t>Suit, NBC</t>
  </si>
  <si>
    <t>-2 Agility, -2 Alertness</t>
  </si>
  <si>
    <t>-1 Agility, -1 Alertness</t>
  </si>
  <si>
    <t>Armor and Suits</t>
  </si>
  <si>
    <t>Monitor Suit</t>
  </si>
  <si>
    <t>Broadcasts vitals.</t>
  </si>
  <si>
    <t>Tactical Suit</t>
  </si>
  <si>
    <t>Zero G Ready</t>
  </si>
  <si>
    <t>Shield, Metal</t>
  </si>
  <si>
    <t>Shield, Wood</t>
  </si>
  <si>
    <t>Shield, Powered, Personal</t>
  </si>
  <si>
    <t>n</t>
  </si>
  <si>
    <t>N=Newtech</t>
  </si>
  <si>
    <t>M=Military</t>
  </si>
  <si>
    <t>Shield, Powered, Deployable</t>
  </si>
  <si>
    <t>5w*</t>
  </si>
  <si>
    <t>The slow knife penetrates.</t>
  </si>
  <si>
    <t>10w</t>
  </si>
  <si>
    <t>10x10</t>
  </si>
  <si>
    <t>70</t>
  </si>
  <si>
    <t>Dart, Basic</t>
  </si>
  <si>
    <t>Dart, Syringe</t>
  </si>
  <si>
    <t>Dart, Exploding</t>
  </si>
  <si>
    <t>Pumped Air Projectile Thrower</t>
  </si>
  <si>
    <t>Shuriken</t>
  </si>
  <si>
    <t>Hand Held Projectile</t>
  </si>
  <si>
    <t>Explosives</t>
  </si>
  <si>
    <t>ChemPlast</t>
  </si>
  <si>
    <t>3d12w</t>
  </si>
  <si>
    <t>Mining Charge</t>
  </si>
  <si>
    <t>5d10b</t>
  </si>
  <si>
    <t>SquadKiller</t>
  </si>
  <si>
    <t>4d12w</t>
  </si>
  <si>
    <t>Waits for 12 warm bodies</t>
  </si>
  <si>
    <t>Concusson</t>
  </si>
  <si>
    <t>4d6b</t>
  </si>
  <si>
    <t>FlashBang</t>
  </si>
  <si>
    <t>2d6b*</t>
  </si>
  <si>
    <t>Frag</t>
  </si>
  <si>
    <t>5d6w</t>
  </si>
  <si>
    <t>Smoke</t>
  </si>
  <si>
    <t>d4s</t>
  </si>
  <si>
    <t>Gas</t>
  </si>
  <si>
    <t>3d6s</t>
  </si>
  <si>
    <t>Missiles</t>
  </si>
  <si>
    <t>Misiles</t>
  </si>
  <si>
    <t>2d8w</t>
  </si>
  <si>
    <t>Seeks heat and movement</t>
  </si>
  <si>
    <t>PC the size of a CC.</t>
  </si>
  <si>
    <t>+2 bonus when plugged in</t>
  </si>
  <si>
    <t>Need Neural implant</t>
  </si>
  <si>
    <t>Auto Twitchy when plugged in.</t>
  </si>
  <si>
    <t>Send Anonymous Waves</t>
  </si>
  <si>
    <t>Save often.</t>
  </si>
  <si>
    <t>Renewal Costs 5cr.</t>
  </si>
  <si>
    <t>Renewal Costs 20cr.</t>
  </si>
  <si>
    <t>Stores Data</t>
  </si>
  <si>
    <t>Reads Data</t>
  </si>
  <si>
    <t>Hub and Database</t>
  </si>
  <si>
    <t>Up to 3 specific subject libraries</t>
  </si>
  <si>
    <t>Hologram tool</t>
  </si>
  <si>
    <t>+2 Bonus to security hacking. Sometimes.</t>
  </si>
  <si>
    <t>Blocks subkelvin.</t>
  </si>
  <si>
    <t>Comm. &amp; Security</t>
  </si>
  <si>
    <t>Comm</t>
  </si>
  <si>
    <t>Up to 50 ft of Force Barrier fencing</t>
  </si>
  <si>
    <t>Need at least 2</t>
  </si>
  <si>
    <t>300 Miles</t>
  </si>
  <si>
    <t>20 Miles</t>
  </si>
  <si>
    <t>750 Miles, 10 hours</t>
  </si>
  <si>
    <t>Summons local desigated force.</t>
  </si>
  <si>
    <t>Reads most freqs.</t>
  </si>
  <si>
    <t>duh</t>
  </si>
  <si>
    <t>300 yds.</t>
  </si>
  <si>
    <t>Hub and sensors.  Sensors must be w/in 100ft. of hub.</t>
  </si>
  <si>
    <t>Walkie-Talkie 10 Mile range.</t>
  </si>
  <si>
    <t>Geo-scanner, 10 mile range.</t>
  </si>
  <si>
    <t>Your very own station.</t>
  </si>
  <si>
    <t>Requires real estate.</t>
  </si>
  <si>
    <t>Signal scrambler.  5 mile range.</t>
  </si>
  <si>
    <t>Becomes obvious after a minute or 2.</t>
  </si>
  <si>
    <t>Chemical, Antitox</t>
  </si>
  <si>
    <t>Chemical, Boost</t>
  </si>
  <si>
    <t>Cures most poisons.</t>
  </si>
  <si>
    <t>+2 to one Attribute.</t>
  </si>
  <si>
    <t>Chemical, Sedate</t>
  </si>
  <si>
    <t>Chemical, Innoculation</t>
  </si>
  <si>
    <t>Short lived.</t>
  </si>
  <si>
    <t>Disease Immunity.</t>
  </si>
  <si>
    <t>Sedates.</t>
  </si>
  <si>
    <t>Cures d4w or d6s; dc10.</t>
  </si>
  <si>
    <t>+2 Bonus to disguise.</t>
  </si>
  <si>
    <t>+4 to interrogate.</t>
  </si>
  <si>
    <t>Cures d6w</t>
  </si>
  <si>
    <t>Botch is bad.</t>
  </si>
  <si>
    <t>Blastomere Organs</t>
  </si>
  <si>
    <t>Replacement Organs</t>
  </si>
  <si>
    <t>Need storage unit.</t>
  </si>
  <si>
    <t>Cryo-Chamber</t>
  </si>
  <si>
    <t>Suspend Animation</t>
  </si>
  <si>
    <t>Needs a Tech</t>
  </si>
  <si>
    <t>Dermal Mender</t>
  </si>
  <si>
    <t>Wound Sealer</t>
  </si>
  <si>
    <t>Not effective on bone or orans.</t>
  </si>
  <si>
    <t>-2 - -4 Penalty to Surgery.</t>
  </si>
  <si>
    <t>-0 - -3 Panalty to Surgury.</t>
  </si>
  <si>
    <t>MedComp</t>
  </si>
  <si>
    <t>+2 Bonus to diagnose.</t>
  </si>
  <si>
    <t>Med. Supplies, Emergency</t>
  </si>
  <si>
    <t>1 month infirmary Stock</t>
  </si>
  <si>
    <t>Med. Supplies, Standard</t>
  </si>
  <si>
    <t>Field Surgery Module</t>
  </si>
  <si>
    <t>Needs base camp or ship.</t>
  </si>
  <si>
    <t>Med</t>
  </si>
  <si>
    <t>Computer</t>
  </si>
  <si>
    <t>Misc</t>
  </si>
  <si>
    <t>Sensor</t>
  </si>
  <si>
    <t>PA</t>
  </si>
  <si>
    <t>Packs</t>
  </si>
  <si>
    <t>Melee</t>
  </si>
  <si>
    <t>Ranged</t>
  </si>
  <si>
    <t>Computer, Card</t>
  </si>
  <si>
    <t>Lbs.</t>
  </si>
  <si>
    <t xml:space="preserve">1 Credit == 2.5 Platinum == 5 Gold == $25 == 250 Silver       </t>
  </si>
  <si>
    <t>Action</t>
  </si>
  <si>
    <t>Difficulty</t>
  </si>
  <si>
    <t>Complex Actions</t>
  </si>
  <si>
    <t>Easy</t>
  </si>
  <si>
    <t>Average</t>
  </si>
  <si>
    <t>Hard</t>
  </si>
  <si>
    <t>Formidable</t>
  </si>
  <si>
    <t>Heroic</t>
  </si>
  <si>
    <t>Incredible</t>
  </si>
  <si>
    <t>Ridiculous</t>
  </si>
  <si>
    <t>Impossible</t>
  </si>
  <si>
    <t>Plot Point Cost</t>
  </si>
  <si>
    <t>Dice Steps</t>
  </si>
  <si>
    <t>d12+d2</t>
  </si>
  <si>
    <t>d12+d4</t>
  </si>
  <si>
    <t>d12+d6</t>
  </si>
  <si>
    <t>d12+d8</t>
  </si>
  <si>
    <t>d12+d10</t>
  </si>
  <si>
    <t>d12+d12</t>
  </si>
  <si>
    <t xml:space="preserve">Base Move: = 15 (8 for little people) </t>
  </si>
  <si>
    <t xml:space="preserve">WALK: 0 Actions, </t>
  </si>
  <si>
    <t xml:space="preserve">RUN: 2 Actions, Base MoveX2                     </t>
  </si>
  <si>
    <t xml:space="preserve">HUSTLE: 1 Action, Base MoveX2 </t>
  </si>
  <si>
    <t xml:space="preserve">         + Agility + Athletics/Running</t>
  </si>
  <si>
    <t>Other Weapons</t>
  </si>
  <si>
    <t>xxxxxxxxxx</t>
  </si>
  <si>
    <t>Xxxxxxxx</t>
  </si>
  <si>
    <t>XxxxxxxxxxxXX</t>
  </si>
  <si>
    <t>xxxxxxXXXXxxxxxxxxxxx</t>
  </si>
  <si>
    <t>XXxXXxXXxXX</t>
  </si>
  <si>
    <t>Military Rations (1 week)</t>
  </si>
  <si>
    <t>Breath in h2o for 2 hrs.</t>
  </si>
  <si>
    <t>+4 Step to Stealth</t>
  </si>
  <si>
    <t>XXXxxxXXX</t>
  </si>
  <si>
    <t>OtherWeapons</t>
  </si>
  <si>
    <t>Needs MedComp</t>
  </si>
  <si>
    <t>.001 Each</t>
  </si>
  <si>
    <t>+4 Astro-Nav</t>
  </si>
  <si>
    <t>+4 Communications</t>
  </si>
  <si>
    <t>Repower Items</t>
  </si>
  <si>
    <t>Tiny Hackers</t>
  </si>
  <si>
    <t>Hubba hubba</t>
  </si>
  <si>
    <t>Another drink sir?</t>
  </si>
  <si>
    <t>50 Mile Range</t>
  </si>
  <si>
    <t>Digger</t>
  </si>
  <si>
    <t>Minds Crops</t>
  </si>
  <si>
    <t>Move along sir.</t>
  </si>
  <si>
    <t>XXxxxXXxxxxxxxX</t>
  </si>
  <si>
    <t>Tools</t>
  </si>
  <si>
    <t>Computer Repair</t>
  </si>
  <si>
    <t>Mechanical Repair</t>
  </si>
  <si>
    <t>+2 Bonus</t>
  </si>
  <si>
    <t>Security Hacking</t>
  </si>
  <si>
    <t>Weapon Repair</t>
  </si>
  <si>
    <t>Sci-Lab</t>
  </si>
  <si>
    <t xml:space="preserve">Total Weight: </t>
  </si>
  <si>
    <t xml:space="preserve">Total Cost: </t>
  </si>
  <si>
    <t>Credits</t>
  </si>
  <si>
    <t>Extraordinary</t>
  </si>
  <si>
    <t>Weapons</t>
  </si>
  <si>
    <t>Tech</t>
  </si>
  <si>
    <t>10*</t>
  </si>
  <si>
    <t>Range increase 10 per pump. Pump DC Starts at 2 and increases by 2 each pump.</t>
  </si>
  <si>
    <t>Improved with scopes.</t>
  </si>
  <si>
    <t>constant maintenance.</t>
  </si>
  <si>
    <t>Sight/Scope</t>
  </si>
  <si>
    <t>15*</t>
  </si>
  <si>
    <t>Hunter/Seeker</t>
  </si>
  <si>
    <t>75/1000 0g</t>
  </si>
  <si>
    <t>Touchy, botch on &lt;=3</t>
  </si>
  <si>
    <t>DC11 Vitality+Alertness or Stunned for difference.</t>
  </si>
  <si>
    <t>Auto-stun for 1 turn then survival DC 15.  Can be disguised.</t>
  </si>
  <si>
    <t>Disguise kit</t>
  </si>
  <si>
    <t>Cutting torch</t>
  </si>
  <si>
    <t>Heat for cooking.</t>
  </si>
  <si>
    <t>Fire projectiles in 0g.</t>
  </si>
  <si>
    <t>Grow veggies in space.</t>
  </si>
  <si>
    <t>Weapon Cleaning kit</t>
  </si>
  <si>
    <t>Multiband Wrist Accessory</t>
  </si>
  <si>
    <t>Vac suits, not ships.</t>
  </si>
  <si>
    <t>Just like boilling.</t>
  </si>
  <si>
    <t>20 ft</t>
  </si>
  <si>
    <t>Ships DC11 usually.</t>
  </si>
  <si>
    <t>Sense Chemicals</t>
  </si>
  <si>
    <t>Tremors</t>
  </si>
  <si>
    <t>Sensor, Electo/Magnetic</t>
  </si>
  <si>
    <t>Sensor, Chem</t>
  </si>
  <si>
    <t>Sensor, Geo</t>
  </si>
  <si>
    <t>Sensor, Motion</t>
  </si>
  <si>
    <t>Sensor, Bio</t>
  </si>
  <si>
    <t>Pulse/body heat/brainwave</t>
  </si>
  <si>
    <t xml:space="preserve">Innate Defense: </t>
  </si>
  <si>
    <t xml:space="preserve">Block: </t>
  </si>
  <si>
    <t xml:space="preserve">Dodge: </t>
  </si>
  <si>
    <t xml:space="preserve">All out D: </t>
  </si>
  <si>
    <t>+2 Step Bonus</t>
  </si>
  <si>
    <t>DEFENSE</t>
  </si>
  <si>
    <t>OFFENSE</t>
  </si>
  <si>
    <t xml:space="preserve">Aim: </t>
  </si>
  <si>
    <t>+1 Step per turn.</t>
  </si>
  <si>
    <t xml:space="preserve">All out O: </t>
  </si>
  <si>
    <t>+2 Step on O, no D.</t>
  </si>
  <si>
    <t xml:space="preserve">Disarm: </t>
  </si>
  <si>
    <t>-2 Melee, -4 Ranged</t>
  </si>
  <si>
    <t xml:space="preserve">Feint: </t>
  </si>
  <si>
    <t>Opposed roll, defender's loss means only Innate D</t>
  </si>
  <si>
    <t>Spend 'Cost' times 2 + 1 to get 2 of same sided dice. (3PP = 2 x d2 or d6)</t>
  </si>
  <si>
    <t>Clothing, Normal</t>
  </si>
  <si>
    <t>Clothing, Fine</t>
  </si>
  <si>
    <t>BackPack</t>
  </si>
  <si>
    <t>Camping Suite</t>
  </si>
  <si>
    <t>Live Stock</t>
  </si>
  <si>
    <t>LiveStock</t>
  </si>
  <si>
    <t>Horse</t>
  </si>
  <si>
    <t>Cow</t>
  </si>
  <si>
    <t>Sheep</t>
  </si>
  <si>
    <t>Pig</t>
  </si>
  <si>
    <t>Goat</t>
  </si>
  <si>
    <t>Dog</t>
  </si>
  <si>
    <t>Dog, Guard</t>
  </si>
  <si>
    <t>Cat</t>
  </si>
  <si>
    <t>Bird, Exotic</t>
  </si>
  <si>
    <t>Fish, Exotic</t>
  </si>
  <si>
    <t>Wagon</t>
  </si>
  <si>
    <t>NonAtmo-Vehicles</t>
  </si>
  <si>
    <t>nonAtmo_vehicles</t>
  </si>
  <si>
    <t>Car, Economy</t>
  </si>
  <si>
    <t>Car, All Terrain</t>
  </si>
  <si>
    <t>Car, Luxury</t>
  </si>
  <si>
    <t>Truck, Utility</t>
  </si>
  <si>
    <t>Truck, Sport</t>
  </si>
  <si>
    <t>Boat, Motor</t>
  </si>
  <si>
    <t>Yacht</t>
  </si>
  <si>
    <t>Ship</t>
  </si>
  <si>
    <t>Sub</t>
  </si>
  <si>
    <t>Atmo-Vehicles</t>
  </si>
  <si>
    <t>Atmo Vehicles</t>
  </si>
  <si>
    <t>atmo_vehicles</t>
  </si>
  <si>
    <t>Hover-Truck (Mule)</t>
  </si>
  <si>
    <t>Hover-Boat (Pachyderm)</t>
  </si>
  <si>
    <t>Hover-Bike (Hog)</t>
  </si>
  <si>
    <t>Helicoptor</t>
  </si>
  <si>
    <t>Plane Prop (Cargo)</t>
  </si>
  <si>
    <t>Jet, Personal</t>
  </si>
  <si>
    <t>Jet, Cargo</t>
  </si>
  <si>
    <t>Jet, Figher</t>
  </si>
  <si>
    <t>Plane, Prop (2 seater)</t>
  </si>
  <si>
    <t>Plane, Prop (6 seater)</t>
  </si>
  <si>
    <t>Missile, Short</t>
  </si>
  <si>
    <t>Missile, Medium</t>
  </si>
  <si>
    <t>Missile, Long</t>
  </si>
  <si>
    <t>Ship Items</t>
  </si>
  <si>
    <t>Warhead, 10 lb</t>
  </si>
  <si>
    <t>Warhead, 20 lb</t>
  </si>
  <si>
    <t>Warhead, 50 lb</t>
  </si>
  <si>
    <t>Warhead, 100 lb</t>
  </si>
  <si>
    <t>Warhead, 200 lb</t>
  </si>
  <si>
    <t>Warhead, 500 lb</t>
  </si>
  <si>
    <t>Warhead, 1000 lb</t>
  </si>
  <si>
    <t>6 Miles</t>
  </si>
  <si>
    <t>10 Miles</t>
  </si>
  <si>
    <t>16 Miles</t>
  </si>
  <si>
    <t>Cannon</t>
  </si>
  <si>
    <t>10/ Ton</t>
  </si>
  <si>
    <t>Armor, W</t>
  </si>
  <si>
    <t>Armor, S</t>
  </si>
  <si>
    <t>1000/ Ton</t>
  </si>
  <si>
    <t>Infirmary</t>
  </si>
  <si>
    <t>Lab</t>
  </si>
  <si>
    <t>Ship Keeping</t>
  </si>
  <si>
    <t>1/ Ton</t>
  </si>
  <si>
    <t>Spa</t>
  </si>
  <si>
    <t>ship_items</t>
  </si>
  <si>
    <t>Beam, Cannon</t>
  </si>
  <si>
    <t>Plasma Cannon</t>
  </si>
  <si>
    <t>Liquid Hydrogen</t>
  </si>
  <si>
    <t>5/ ton</t>
  </si>
  <si>
    <t>Space Mines</t>
  </si>
  <si>
    <t>Hydrogen-Oxygen Cell</t>
  </si>
  <si>
    <t>Warhead Upgrade, Explosive</t>
  </si>
  <si>
    <t>Warhead Upgrade, Flack (defensive)</t>
  </si>
  <si>
    <t>Warhead Upgrade, EMP</t>
  </si>
  <si>
    <t>Warhead Upgrade, Jammer</t>
  </si>
  <si>
    <t>Warhead Upgrade, Decoy</t>
  </si>
  <si>
    <t>Warhead Upgrade, Nuke</t>
  </si>
  <si>
    <t>Reaction Drive Pod</t>
  </si>
  <si>
    <t>Pulse Drive</t>
  </si>
  <si>
    <t>Escape Pod</t>
  </si>
  <si>
    <t>Dr. Bag, Core</t>
  </si>
  <si>
    <t>+2 Step on Pilot related skill checks.</t>
  </si>
  <si>
    <t>Add 2 Plot points to any Plot points used on Pilot related checks.</t>
  </si>
  <si>
    <t>Add 2 Plot points to any Plot points used on Health related checks.</t>
  </si>
  <si>
    <t>+2 Step on Vitality on Tolerance related skill checks.</t>
  </si>
  <si>
    <t>+2 Step on Intelligence on Knowledge related skill checks.</t>
  </si>
  <si>
    <t>+2 Step Attribute bonus to Agility rolls.</t>
  </si>
  <si>
    <t>If you suffer wound damage, you go berserk and focus on taking down the one who hurt you.</t>
  </si>
  <si>
    <t>Skill Level Check</t>
  </si>
  <si>
    <t>Quantity</t>
  </si>
  <si>
    <t>+2 Step on Allure related skill checks.</t>
  </si>
  <si>
    <t>Add 2 Plot points to any Plot points used on Allure related checks.</t>
  </si>
  <si>
    <t>Add 2 Plot points to any Plot points used on Athletics related checks.</t>
  </si>
  <si>
    <t>Known throughout 'Verse. Bonus constant except with enemies.</t>
  </si>
  <si>
    <t>+2 Step on Vitality on Health related skill checks.</t>
  </si>
  <si>
    <t>+4 Alertness Bonus and once per session can spend Plot Points to discern info. Pg. 46</t>
  </si>
  <si>
    <t>-4 Step Penalty on anything that depends on vision. -8 to ranged attacks. Gain Sharp Sense for Hear and Touch.</t>
  </si>
  <si>
    <t>Known throughout 'Verse. Penalty constant except with close friends.</t>
  </si>
  <si>
    <t>Choose Dangerous Credo. (Protect the weak, never leave a man behind)</t>
  </si>
  <si>
    <t>Auto-Fail any Alertness actions based on sound. Immune to sonic attacks.</t>
  </si>
  <si>
    <t>Abusing a dangerous substance. -4 to ALL Attributes for 2 weeks or until ou get fix.</t>
  </si>
  <si>
    <t>Prone to Nonsensical outbursts. -2 Step Skill Penalty on Influence based social actions.</t>
  </si>
  <si>
    <t>Base Move of 2. Manual wheelchair base move is 5. Electric Chair is normal move. -4 Step Penalty on Melee Combat.</t>
  </si>
  <si>
    <t>Pay additional 2 pts for a specific skill or specialty. -2 Step penalty when using that skill.</t>
  </si>
  <si>
    <t>Wheel Chair</t>
  </si>
  <si>
    <t>Wheel Chair, Electric</t>
  </si>
  <si>
    <t>sp_Non_atmo</t>
  </si>
  <si>
    <t>Experience</t>
  </si>
  <si>
    <t>Amount</t>
  </si>
  <si>
    <t>Why</t>
  </si>
  <si>
    <t>When</t>
  </si>
  <si>
    <t xml:space="preserve">Game </t>
  </si>
  <si>
    <t>Soak</t>
  </si>
  <si>
    <t>RULES</t>
  </si>
  <si>
    <t>Skin:</t>
  </si>
  <si>
    <t>Trait Modifier</t>
  </si>
  <si>
    <t>sp_Medical_Expertise</t>
  </si>
  <si>
    <t>-2 Step Attribute Penalty upon seeing guts &amp; make AVG Vitality+Will. Save or pass out for 2d4 minutes.</t>
  </si>
  <si>
    <t>Mandatory, Unless Cortex Spectre</t>
  </si>
  <si>
    <t>Bad Ass</t>
  </si>
  <si>
    <t>Stupendous Bad Ass</t>
  </si>
  <si>
    <t>Demi-god</t>
  </si>
  <si>
    <t>Use this sheet to define 3 friends or people you can count on. 3 resources or people you can pay to get info or money from. And 3 enemies or people would like to see some harm come to you.</t>
  </si>
  <si>
    <t>Friends</t>
  </si>
  <si>
    <t>Resources</t>
  </si>
  <si>
    <t>Enemies</t>
  </si>
  <si>
    <t>Asset or Complication</t>
  </si>
  <si>
    <t>A</t>
  </si>
  <si>
    <t>Assets</t>
  </si>
  <si>
    <t>Complications</t>
  </si>
  <si>
    <t>Homeworld:</t>
  </si>
  <si>
    <t>Personal History</t>
  </si>
  <si>
    <t>Exert yourself. Receive extra dice equal to stun damage voluntarily suffered.</t>
  </si>
  <si>
    <t>+2 Step on skill checks where your name has influence.</t>
  </si>
  <si>
    <t>+2 Step to Willpower on Intimidation related skill checks.</t>
  </si>
  <si>
    <t>Business as Usual [Minor]</t>
  </si>
  <si>
    <t>Diplomat [Minor]</t>
  </si>
  <si>
    <t>Duct-tape Medicine [Major]</t>
  </si>
  <si>
    <t>Farm Hand [Minor]</t>
  </si>
  <si>
    <t>Good Balance [Minor]</t>
  </si>
  <si>
    <t>Vow</t>
  </si>
  <si>
    <t xml:space="preserve">Vow </t>
  </si>
  <si>
    <t>Revenge or Celibacy. -1 Step on all attributes for 1 week after failing vow.</t>
  </si>
  <si>
    <t>Silence or Non-Violence. -2 Step on all attributes for 1 month after failing vow.</t>
  </si>
  <si>
    <t>+2 Step bonus on skills involving settling disagreements and calming angered parties.</t>
  </si>
  <si>
    <t>+2 Step bonus to field medicine using limited supplies.</t>
  </si>
  <si>
    <t>+2 step bonus to skills involving farming, livestock handling or farm equipment.</t>
  </si>
  <si>
    <t>Fleet of Foot [Minor]</t>
  </si>
  <si>
    <t>Fleet of Foot [Major]</t>
  </si>
  <si>
    <t>Increase movement by 5.</t>
  </si>
  <si>
    <t>Increase movement by 5 and gain +2 step bonus to Agility or Strength rolls involving movement.</t>
  </si>
  <si>
    <t>+2 step bonus to Agility</t>
  </si>
  <si>
    <t>Guild Membership [Minor]</t>
  </si>
  <si>
    <t>Gain access to guild information.</t>
  </si>
  <si>
    <t>Guild Officer [Major]</t>
  </si>
  <si>
    <t>Gain access to guild information and authority over some guild members, but must attend meetings.</t>
  </si>
  <si>
    <t>Fists of Fury</t>
  </si>
  <si>
    <t>Unarmed attacks cause Wound Damage.</t>
  </si>
  <si>
    <t>Hidy-Hole [Major]</t>
  </si>
  <si>
    <t>Hidy-Hole [Minor]</t>
  </si>
  <si>
    <t>You have access to a small secret place that can accommodate a few for a little while.</t>
  </si>
  <si>
    <t>You have access to a large secret place that can accommodate many for a little while.</t>
  </si>
  <si>
    <t>Parliamentary Clearance [Minor]</t>
  </si>
  <si>
    <t>Parliamentary Clearance [Major]</t>
  </si>
  <si>
    <t>Once identified you can request aid from the Alliance or gain access to classified Info..</t>
  </si>
  <si>
    <t>Once identified you can demand aid, ships, soldiers or information.  Requires a damn good reason.</t>
  </si>
  <si>
    <t>Very Favorite Item [Minor]</t>
  </si>
  <si>
    <t>Very Favorite Item [Major]</t>
  </si>
  <si>
    <t>Signature item not easily lost. Must be named.</t>
  </si>
  <si>
    <t>Signature item not easily lost. Must be named. +2 step bunus for you, -2 step penalty for others who use it.</t>
  </si>
  <si>
    <t>+2 step to Skills that involve big business or corporations, not shady deals in a back alley.</t>
  </si>
  <si>
    <t>Programmed</t>
  </si>
  <si>
    <t>Distracted</t>
  </si>
  <si>
    <t>-2 step Intelligence penalty on skills that require focus.</t>
  </si>
  <si>
    <t>Freak</t>
  </si>
  <si>
    <t>Indentured</t>
  </si>
  <si>
    <t>You are the property of someone else.</t>
  </si>
  <si>
    <t>Lazy</t>
  </si>
  <si>
    <t>You can do it later or not at all.</t>
  </si>
  <si>
    <t>Gimpy</t>
  </si>
  <si>
    <t>-5 to your movement.</t>
  </si>
  <si>
    <t>Obsessed</t>
  </si>
  <si>
    <t>Pick something and that becomes the dominant thought in your head.  Sex fiend, pyromaniac or mad scientist are good examples.</t>
  </si>
  <si>
    <t>Young'n</t>
  </si>
  <si>
    <t>Perepubescant. -2 step to Strength until you hit puberty.</t>
  </si>
  <si>
    <t>Codger</t>
  </si>
  <si>
    <t>Post-Prime. -2 step to Strength and Agility and +2 intellegence.</t>
  </si>
  <si>
    <t>Discipline</t>
  </si>
  <si>
    <t>Planetary Vehicles</t>
  </si>
  <si>
    <t>Mathematic</t>
  </si>
  <si>
    <t>Camouflage</t>
  </si>
  <si>
    <t>Neurology</t>
  </si>
  <si>
    <t>Artillery</t>
  </si>
  <si>
    <t>Fabric work</t>
  </si>
  <si>
    <t>Siege Weapons</t>
  </si>
  <si>
    <t>Ancient</t>
  </si>
  <si>
    <t>Obscure</t>
  </si>
  <si>
    <t>Instruments</t>
  </si>
  <si>
    <t>Veterinary</t>
  </si>
  <si>
    <t>Spiritual Resistance</t>
  </si>
  <si>
    <t>d10w</t>
  </si>
  <si>
    <t>d6w*</t>
  </si>
  <si>
    <t>d12+10w</t>
  </si>
  <si>
    <t>d8+2w</t>
  </si>
  <si>
    <t>d6+2w</t>
  </si>
  <si>
    <t>d4+2w</t>
  </si>
  <si>
    <t>d6+1w</t>
  </si>
  <si>
    <t>d12+2w</t>
  </si>
  <si>
    <t>d12+3w</t>
  </si>
  <si>
    <t>d8+1w</t>
  </si>
  <si>
    <t>d8w</t>
  </si>
  <si>
    <t>d12+2x2w</t>
  </si>
  <si>
    <t>d12x2w</t>
  </si>
  <si>
    <t>d12w</t>
  </si>
  <si>
    <t>Age:</t>
  </si>
  <si>
    <t xml:space="preserve">Brief Description: </t>
  </si>
  <si>
    <t xml:space="preserve">Derived Actions </t>
  </si>
  <si>
    <t>Burst of Strength:</t>
  </si>
  <si>
    <t>Str. + Str.</t>
  </si>
  <si>
    <t>Endurance:</t>
  </si>
  <si>
    <t>Vit. + Will.</t>
  </si>
  <si>
    <t>Out of Harm's way:</t>
  </si>
  <si>
    <t>Agil. + Alert.</t>
  </si>
  <si>
    <t>Long Haul:</t>
  </si>
  <si>
    <t>Str. + Vit.</t>
  </si>
  <si>
    <t>Memorize:</t>
  </si>
  <si>
    <t>Int. + Alert.</t>
  </si>
  <si>
    <t>Resist:</t>
  </si>
  <si>
    <t>Vit. + Vit.</t>
  </si>
  <si>
    <t>Your head has been messed with and those that know, know how to trigger certain reactions in you.</t>
  </si>
  <si>
    <t>Acoustics/Harmonics</t>
  </si>
  <si>
    <t>Brawling</t>
  </si>
  <si>
    <t>Aeronautics/Avionics</t>
  </si>
  <si>
    <t>Livestock</t>
  </si>
  <si>
    <t>Cutting/Chopping</t>
  </si>
  <si>
    <t>Dodge</t>
  </si>
  <si>
    <t>Biology</t>
  </si>
  <si>
    <t>Smithing</t>
  </si>
  <si>
    <t>Botany</t>
  </si>
  <si>
    <t>Foodstuffs</t>
  </si>
  <si>
    <t>Cryptic</t>
  </si>
  <si>
    <t>Chaology</t>
  </si>
  <si>
    <t>Criminology</t>
  </si>
  <si>
    <t>Skiing</t>
  </si>
  <si>
    <t>Cryptography</t>
  </si>
  <si>
    <t>Cryptology</t>
  </si>
  <si>
    <t>Economic</t>
  </si>
  <si>
    <t>X-treme</t>
  </si>
  <si>
    <t>Exobiology</t>
  </si>
  <si>
    <t>Homiletics/Preaching</t>
  </si>
  <si>
    <t>Polemology/War</t>
  </si>
  <si>
    <t>Radiology</t>
  </si>
  <si>
    <t>Religion/Demonology</t>
  </si>
  <si>
    <t>Sitology/Diet</t>
  </si>
  <si>
    <t>Systematology</t>
  </si>
  <si>
    <t>Trait Name</t>
  </si>
  <si>
    <t>Player Description</t>
  </si>
  <si>
    <t>Varies</t>
  </si>
  <si>
    <t>Luck</t>
  </si>
  <si>
    <t>sp_luck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</si>
</sst>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;\-#;\+0"/>
    <numFmt numFmtId="165" formatCode="\+#;\-#;\+0,\+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#,##0.0"/>
    <numFmt numFmtId="172" formatCode="mmm\-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sz val="8"/>
      <color indexed="55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48"/>
      <name val="Calligraph421 BT"/>
      <family val="4"/>
    </font>
    <font>
      <b/>
      <sz val="10"/>
      <color indexed="18"/>
      <name val="Arial"/>
      <family val="2"/>
    </font>
    <font>
      <sz val="10"/>
      <color indexed="23"/>
      <name val="Arial"/>
      <family val="0"/>
    </font>
    <font>
      <b/>
      <sz val="8"/>
      <name val="Tahoma"/>
      <family val="0"/>
    </font>
    <font>
      <sz val="8"/>
      <color indexed="12"/>
      <name val="Arial"/>
      <family val="0"/>
    </font>
    <font>
      <sz val="14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8"/>
      <color indexed="23"/>
      <name val="Arial"/>
      <family val="0"/>
    </font>
    <font>
      <sz val="6"/>
      <name val="Arial"/>
      <family val="0"/>
    </font>
    <font>
      <sz val="8"/>
      <name val="Tahoma"/>
      <family val="0"/>
    </font>
    <font>
      <sz val="7"/>
      <name val="Arial"/>
      <family val="0"/>
    </font>
    <font>
      <sz val="10"/>
      <color indexed="18"/>
      <name val="Arial"/>
      <family val="0"/>
    </font>
    <font>
      <sz val="10"/>
      <color indexed="43"/>
      <name val="Arial"/>
      <family val="0"/>
    </font>
    <font>
      <sz val="8"/>
      <color indexed="43"/>
      <name val="Arial"/>
      <family val="0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6"/>
      <name val="Arial"/>
      <family val="2"/>
    </font>
    <font>
      <sz val="8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/>
      <top style="thin">
        <color indexed="47"/>
      </top>
      <bottom style="thin">
        <color indexed="47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7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medium"/>
      <top style="thin">
        <color indexed="55"/>
      </top>
      <bottom style="double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0" xfId="20" applyFill="1" applyAlignment="1" applyProtection="1">
      <alignment/>
      <protection/>
    </xf>
    <xf numFmtId="164" fontId="7" fillId="2" borderId="0" xfId="0" applyNumberFormat="1" applyFont="1" applyFill="1" applyAlignment="1" applyProtection="1">
      <alignment horizontal="center"/>
      <protection/>
    </xf>
    <xf numFmtId="0" fontId="0" fillId="0" borderId="0" xfId="0" applyAlignment="1" quotePrefix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2" borderId="0" xfId="0" applyFont="1" applyFill="1" applyBorder="1" applyAlignment="1" applyProtection="1">
      <alignment horizontal="center" shrinkToFit="1"/>
      <protection/>
    </xf>
    <xf numFmtId="0" fontId="14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6" fillId="2" borderId="4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left" textRotation="180"/>
    </xf>
    <xf numFmtId="0" fontId="1" fillId="0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8" xfId="0" applyNumberFormat="1" applyFont="1" applyFill="1" applyBorder="1" applyAlignment="1">
      <alignment horizontal="left" textRotation="180"/>
    </xf>
    <xf numFmtId="0" fontId="1" fillId="2" borderId="8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 applyProtection="1">
      <alignment horizontal="right" shrinkToFit="1"/>
      <protection/>
    </xf>
    <xf numFmtId="0" fontId="18" fillId="2" borderId="0" xfId="0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horizontal="left" textRotation="180" shrinkToFit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shrinkToFit="1"/>
    </xf>
    <xf numFmtId="0" fontId="1" fillId="2" borderId="12" xfId="0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/>
    </xf>
    <xf numFmtId="0" fontId="6" fillId="2" borderId="0" xfId="20" applyNumberFormat="1" applyFill="1" applyAlignment="1">
      <alignment/>
    </xf>
    <xf numFmtId="0" fontId="6" fillId="2" borderId="0" xfId="20" applyFill="1" applyAlignment="1">
      <alignment/>
    </xf>
    <xf numFmtId="0" fontId="6" fillId="0" borderId="0" xfId="20" applyAlignment="1">
      <alignment horizontal="left"/>
    </xf>
    <xf numFmtId="0" fontId="6" fillId="2" borderId="0" xfId="20" applyFill="1" applyAlignment="1">
      <alignment horizontal="left"/>
    </xf>
    <xf numFmtId="49" fontId="6" fillId="0" borderId="0" xfId="20" applyNumberFormat="1" applyAlignment="1">
      <alignment horizontal="left"/>
    </xf>
    <xf numFmtId="0" fontId="1" fillId="0" borderId="0" xfId="0" applyNumberFormat="1" applyFont="1" applyFill="1" applyBorder="1" applyAlignment="1" quotePrefix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2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9" fillId="2" borderId="13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 locked="0"/>
    </xf>
    <xf numFmtId="0" fontId="19" fillId="2" borderId="13" xfId="0" applyFont="1" applyFill="1" applyBorder="1" applyAlignment="1" applyProtection="1">
      <alignment horizontal="right" shrinkToFit="1"/>
      <protection/>
    </xf>
    <xf numFmtId="0" fontId="19" fillId="2" borderId="5" xfId="0" applyFont="1" applyFill="1" applyBorder="1" applyAlignment="1" applyProtection="1">
      <alignment horizontal="right" shrinkToFit="1"/>
      <protection/>
    </xf>
    <xf numFmtId="0" fontId="19" fillId="2" borderId="15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/>
      <protection/>
    </xf>
    <xf numFmtId="0" fontId="6" fillId="2" borderId="0" xfId="20" applyNumberForma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>
      <alignment/>
    </xf>
    <xf numFmtId="0" fontId="2" fillId="2" borderId="17" xfId="0" applyNumberFormat="1" applyFont="1" applyFill="1" applyBorder="1" applyAlignment="1">
      <alignment horizontal="left" textRotation="180"/>
    </xf>
    <xf numFmtId="0" fontId="2" fillId="2" borderId="17" xfId="0" applyNumberFormat="1" applyFont="1" applyFill="1" applyBorder="1" applyAlignment="1">
      <alignment horizontal="left" textRotation="180" shrinkToFit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22" fillId="2" borderId="18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/>
      <protection/>
    </xf>
    <xf numFmtId="0" fontId="0" fillId="2" borderId="0" xfId="0" applyFill="1" applyAlignment="1" applyProtection="1">
      <alignment shrinkToFit="1"/>
      <protection/>
    </xf>
    <xf numFmtId="164" fontId="0" fillId="2" borderId="2" xfId="0" applyNumberForma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1" fillId="5" borderId="3" xfId="0" applyFont="1" applyFill="1" applyBorder="1" applyAlignment="1" applyProtection="1">
      <alignment horizontal="center"/>
      <protection/>
    </xf>
    <xf numFmtId="0" fontId="1" fillId="5" borderId="3" xfId="0" applyFont="1" applyFill="1" applyBorder="1" applyAlignment="1" applyProtection="1">
      <alignment/>
      <protection/>
    </xf>
    <xf numFmtId="0" fontId="1" fillId="5" borderId="3" xfId="0" applyFont="1" applyFill="1" applyBorder="1" applyAlignment="1" applyProtection="1" quotePrefix="1">
      <alignment/>
      <protection/>
    </xf>
    <xf numFmtId="0" fontId="0" fillId="5" borderId="23" xfId="0" applyFill="1" applyBorder="1" applyAlignment="1" applyProtection="1">
      <alignment/>
      <protection/>
    </xf>
    <xf numFmtId="0" fontId="8" fillId="5" borderId="24" xfId="0" applyFont="1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0" fillId="5" borderId="25" xfId="0" applyFill="1" applyBorder="1" applyAlignment="1" applyProtection="1">
      <alignment/>
      <protection/>
    </xf>
    <xf numFmtId="0" fontId="1" fillId="5" borderId="26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 quotePrefix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27" xfId="0" applyFill="1" applyBorder="1" applyAlignment="1" applyProtection="1">
      <alignment/>
      <protection/>
    </xf>
    <xf numFmtId="0" fontId="1" fillId="5" borderId="28" xfId="0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right"/>
      <protection/>
    </xf>
    <xf numFmtId="0" fontId="1" fillId="5" borderId="1" xfId="0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5" borderId="29" xfId="0" applyFill="1" applyBorder="1" applyAlignment="1" applyProtection="1">
      <alignment/>
      <protection/>
    </xf>
    <xf numFmtId="0" fontId="24" fillId="6" borderId="30" xfId="0" applyFont="1" applyFill="1" applyBorder="1" applyAlignment="1" applyProtection="1">
      <alignment horizontal="center"/>
      <protection/>
    </xf>
    <xf numFmtId="0" fontId="1" fillId="5" borderId="31" xfId="0" applyFont="1" applyFill="1" applyBorder="1" applyAlignment="1" applyProtection="1">
      <alignment horizontal="center"/>
      <protection/>
    </xf>
    <xf numFmtId="0" fontId="23" fillId="6" borderId="30" xfId="0" applyFont="1" applyFill="1" applyBorder="1" applyAlignment="1" applyProtection="1">
      <alignment/>
      <protection/>
    </xf>
    <xf numFmtId="0" fontId="25" fillId="6" borderId="0" xfId="0" applyFont="1" applyFill="1" applyAlignment="1" applyProtection="1">
      <alignment/>
      <protection/>
    </xf>
    <xf numFmtId="0" fontId="26" fillId="6" borderId="0" xfId="0" applyFont="1" applyFill="1" applyAlignment="1" applyProtection="1">
      <alignment horizontal="center"/>
      <protection/>
    </xf>
    <xf numFmtId="0" fontId="26" fillId="6" borderId="0" xfId="0" applyFont="1" applyFill="1" applyAlignment="1" applyProtection="1">
      <alignment horizontal="left"/>
      <protection/>
    </xf>
    <xf numFmtId="0" fontId="26" fillId="6" borderId="30" xfId="0" applyFont="1" applyFill="1" applyBorder="1" applyAlignment="1" applyProtection="1">
      <alignment horizontal="center"/>
      <protection/>
    </xf>
    <xf numFmtId="0" fontId="25" fillId="6" borderId="30" xfId="0" applyFont="1" applyFill="1" applyBorder="1" applyAlignment="1" applyProtection="1">
      <alignment/>
      <protection/>
    </xf>
    <xf numFmtId="0" fontId="27" fillId="6" borderId="3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 shrinkToFit="1"/>
      <protection locked="0"/>
    </xf>
    <xf numFmtId="0" fontId="0" fillId="2" borderId="0" xfId="0" applyFill="1" applyAlignment="1" applyProtection="1">
      <alignment shrinkToFit="1"/>
      <protection locked="0"/>
    </xf>
    <xf numFmtId="0" fontId="0" fillId="2" borderId="3" xfId="0" applyFill="1" applyBorder="1" applyAlignment="1" applyProtection="1">
      <alignment shrinkToFit="1"/>
      <protection locked="0"/>
    </xf>
    <xf numFmtId="0" fontId="1" fillId="2" borderId="32" xfId="0" applyFont="1" applyFill="1" applyBorder="1" applyAlignment="1" applyProtection="1">
      <alignment shrinkToFit="1"/>
      <protection locked="0"/>
    </xf>
    <xf numFmtId="0" fontId="1" fillId="2" borderId="33" xfId="0" applyFont="1" applyFill="1" applyBorder="1" applyAlignment="1" applyProtection="1">
      <alignment shrinkToFit="1"/>
      <protection locked="0"/>
    </xf>
    <xf numFmtId="0" fontId="1" fillId="7" borderId="31" xfId="0" applyFont="1" applyFill="1" applyBorder="1" applyAlignment="1" applyProtection="1">
      <alignment horizontal="left"/>
      <protection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2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top" wrapText="1"/>
    </xf>
    <xf numFmtId="0" fontId="8" fillId="2" borderId="0" xfId="0" applyFont="1" applyFill="1" applyAlignment="1">
      <alignment/>
    </xf>
    <xf numFmtId="0" fontId="1" fillId="2" borderId="35" xfId="0" applyFont="1" applyFill="1" applyBorder="1" applyAlignment="1">
      <alignment vertical="top" wrapText="1"/>
    </xf>
    <xf numFmtId="14" fontId="1" fillId="2" borderId="35" xfId="0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1" fillId="2" borderId="3" xfId="0" applyFont="1" applyFill="1" applyBorder="1" applyAlignment="1">
      <alignment shrinkToFit="1"/>
    </xf>
    <xf numFmtId="0" fontId="1" fillId="2" borderId="0" xfId="0" applyFont="1" applyFill="1" applyBorder="1" applyAlignment="1">
      <alignment shrinkToFit="1"/>
    </xf>
    <xf numFmtId="0" fontId="2" fillId="2" borderId="0" xfId="0" applyFont="1" applyFill="1" applyAlignment="1">
      <alignment horizontal="center" textRotation="180" wrapText="1" shrinkToFit="1"/>
    </xf>
    <xf numFmtId="0" fontId="27" fillId="2" borderId="0" xfId="0" applyFont="1" applyFill="1" applyAlignment="1">
      <alignment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3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 quotePrefix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8" fillId="2" borderId="0" xfId="0" applyNumberFormat="1" applyFont="1" applyFill="1" applyAlignment="1">
      <alignment/>
    </xf>
    <xf numFmtId="165" fontId="0" fillId="3" borderId="3" xfId="0" applyNumberFormat="1" applyFont="1" applyFill="1" applyBorder="1" applyAlignment="1" applyProtection="1">
      <alignment horizontal="center"/>
      <protection/>
    </xf>
    <xf numFmtId="164" fontId="0" fillId="2" borderId="3" xfId="0" applyNumberForma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3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/>
    </xf>
    <xf numFmtId="0" fontId="11" fillId="7" borderId="0" xfId="0" applyFont="1" applyFill="1" applyBorder="1" applyAlignment="1" applyProtection="1">
      <alignment horizontal="center" vertical="top" wrapText="1"/>
      <protection/>
    </xf>
    <xf numFmtId="0" fontId="14" fillId="7" borderId="37" xfId="0" applyFont="1" applyFill="1" applyBorder="1" applyAlignment="1" applyProtection="1">
      <alignment horizontal="left" vertical="top" wrapText="1"/>
      <protection locked="0"/>
    </xf>
    <xf numFmtId="0" fontId="22" fillId="7" borderId="0" xfId="0" applyFont="1" applyFill="1" applyBorder="1" applyAlignment="1" applyProtection="1">
      <alignment/>
      <protection/>
    </xf>
    <xf numFmtId="0" fontId="22" fillId="7" borderId="0" xfId="0" applyFont="1" applyFill="1" applyBorder="1" applyAlignment="1" applyProtection="1">
      <alignment horizontal="right"/>
      <protection/>
    </xf>
    <xf numFmtId="0" fontId="14" fillId="7" borderId="38" xfId="0" applyFont="1" applyFill="1" applyBorder="1" applyAlignment="1" applyProtection="1">
      <alignment horizontal="left" vertical="top" wrapText="1"/>
      <protection locked="0"/>
    </xf>
    <xf numFmtId="0" fontId="30" fillId="7" borderId="39" xfId="0" applyFont="1" applyFill="1" applyBorder="1" applyAlignment="1" applyProtection="1">
      <alignment horizontal="left" vertical="top" wrapText="1"/>
      <protection locked="0"/>
    </xf>
    <xf numFmtId="0" fontId="22" fillId="7" borderId="39" xfId="0" applyFont="1" applyFill="1" applyBorder="1" applyAlignment="1" applyProtection="1">
      <alignment horizontal="right"/>
      <protection/>
    </xf>
    <xf numFmtId="0" fontId="11" fillId="7" borderId="39" xfId="0" applyFont="1" applyFill="1" applyBorder="1" applyAlignment="1" applyProtection="1">
      <alignment horizontal="center" vertical="top" wrapText="1"/>
      <protection/>
    </xf>
    <xf numFmtId="0" fontId="21" fillId="2" borderId="0" xfId="0" applyFont="1" applyFill="1" applyBorder="1" applyAlignment="1" applyProtection="1">
      <alignment horizontal="left" vertical="top" wrapText="1" shrinkToFit="1"/>
      <protection/>
    </xf>
    <xf numFmtId="0" fontId="1" fillId="2" borderId="34" xfId="0" applyFont="1" applyFill="1" applyBorder="1" applyAlignment="1">
      <alignment shrinkToFit="1"/>
    </xf>
    <xf numFmtId="0" fontId="1" fillId="2" borderId="40" xfId="0" applyFont="1" applyFill="1" applyBorder="1" applyAlignment="1">
      <alignment shrinkToFit="1"/>
    </xf>
    <xf numFmtId="0" fontId="10" fillId="2" borderId="0" xfId="0" applyFont="1" applyFill="1" applyBorder="1" applyAlignment="1" applyProtection="1">
      <alignment vertical="center" textRotation="180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2" fillId="2" borderId="41" xfId="0" applyNumberFormat="1" applyFont="1" applyFill="1" applyBorder="1" applyAlignment="1">
      <alignment vertical="top" wrapText="1"/>
    </xf>
    <xf numFmtId="0" fontId="1" fillId="2" borderId="41" xfId="0" applyNumberFormat="1" applyFont="1" applyFill="1" applyBorder="1" applyAlignment="1">
      <alignment vertical="top" wrapText="1"/>
    </xf>
    <xf numFmtId="49" fontId="1" fillId="2" borderId="41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6" fillId="2" borderId="0" xfId="20" applyNumberFormat="1" applyFont="1" applyFill="1" applyAlignment="1">
      <alignment/>
    </xf>
    <xf numFmtId="49" fontId="6" fillId="2" borderId="0" xfId="20" applyNumberFormat="1" applyFont="1" applyFill="1" applyAlignment="1" quotePrefix="1">
      <alignment/>
    </xf>
    <xf numFmtId="0" fontId="31" fillId="2" borderId="0" xfId="0" applyFont="1" applyFill="1" applyAlignment="1">
      <alignment/>
    </xf>
    <xf numFmtId="0" fontId="1" fillId="2" borderId="42" xfId="0" applyFont="1" applyFill="1" applyBorder="1" applyAlignment="1">
      <alignment vertical="top" wrapText="1"/>
    </xf>
    <xf numFmtId="0" fontId="32" fillId="2" borderId="42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>
      <alignment wrapText="1"/>
    </xf>
    <xf numFmtId="0" fontId="1" fillId="2" borderId="42" xfId="0" applyFont="1" applyFill="1" applyBorder="1" applyAlignment="1" applyProtection="1">
      <alignment vertical="top" wrapText="1"/>
      <protection locked="0"/>
    </xf>
    <xf numFmtId="0" fontId="0" fillId="2" borderId="42" xfId="0" applyFill="1" applyBorder="1" applyAlignment="1">
      <alignment vertical="top" wrapText="1"/>
    </xf>
    <xf numFmtId="0" fontId="1" fillId="2" borderId="42" xfId="0" applyFont="1" applyFill="1" applyBorder="1" applyAlignment="1" applyProtection="1">
      <alignment vertical="top" wrapText="1"/>
      <protection locked="0"/>
    </xf>
    <xf numFmtId="0" fontId="1" fillId="2" borderId="43" xfId="0" applyFont="1" applyFill="1" applyBorder="1" applyAlignment="1" applyProtection="1">
      <alignment/>
      <protection locked="0"/>
    </xf>
    <xf numFmtId="0" fontId="1" fillId="2" borderId="4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 textRotation="180"/>
      <protection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29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1" fillId="2" borderId="31" xfId="0" applyFont="1" applyFill="1" applyBorder="1" applyAlignment="1" applyProtection="1">
      <alignment shrinkToFit="1"/>
      <protection locked="0"/>
    </xf>
    <xf numFmtId="0" fontId="1" fillId="5" borderId="3" xfId="0" applyFont="1" applyFill="1" applyBorder="1" applyAlignment="1" applyProtection="1">
      <alignment/>
      <protection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shrinkToFit="1"/>
      <protection locked="0"/>
    </xf>
    <xf numFmtId="0" fontId="1" fillId="2" borderId="43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" fillId="5" borderId="34" xfId="0" applyFont="1" applyFill="1" applyBorder="1" applyAlignment="1" applyProtection="1">
      <alignment horizontal="center"/>
      <protection/>
    </xf>
    <xf numFmtId="0" fontId="1" fillId="5" borderId="40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shrinkToFit="1"/>
      <protection locked="0"/>
    </xf>
    <xf numFmtId="0" fontId="1" fillId="2" borderId="34" xfId="0" applyFont="1" applyFill="1" applyBorder="1" applyAlignment="1" applyProtection="1">
      <alignment shrinkToFit="1"/>
      <protection locked="0"/>
    </xf>
    <xf numFmtId="0" fontId="1" fillId="2" borderId="45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43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locked="0"/>
    </xf>
    <xf numFmtId="0" fontId="1" fillId="2" borderId="34" xfId="0" applyFont="1" applyFill="1" applyBorder="1" applyAlignment="1" applyProtection="1">
      <alignment horizontal="left" shrinkToFit="1"/>
      <protection locked="0"/>
    </xf>
    <xf numFmtId="0" fontId="1" fillId="2" borderId="40" xfId="0" applyFont="1" applyFill="1" applyBorder="1" applyAlignment="1" applyProtection="1">
      <alignment horizontal="left" shrinkToFit="1"/>
      <protection locked="0"/>
    </xf>
    <xf numFmtId="49" fontId="21" fillId="2" borderId="46" xfId="0" applyNumberFormat="1" applyFont="1" applyFill="1" applyBorder="1" applyAlignment="1">
      <alignment wrapText="1"/>
    </xf>
    <xf numFmtId="49" fontId="21" fillId="2" borderId="47" xfId="0" applyNumberFormat="1" applyFont="1" applyFill="1" applyBorder="1" applyAlignment="1">
      <alignment wrapText="1"/>
    </xf>
    <xf numFmtId="49" fontId="21" fillId="2" borderId="48" xfId="0" applyNumberFormat="1" applyFont="1" applyFill="1" applyBorder="1" applyAlignment="1">
      <alignment wrapText="1"/>
    </xf>
    <xf numFmtId="0" fontId="1" fillId="2" borderId="49" xfId="0" applyFont="1" applyFill="1" applyBorder="1" applyAlignment="1" applyProtection="1">
      <alignment shrinkToFit="1"/>
      <protection/>
    </xf>
    <xf numFmtId="0" fontId="1" fillId="2" borderId="50" xfId="0" applyFont="1" applyFill="1" applyBorder="1" applyAlignment="1" applyProtection="1">
      <alignment shrinkToFit="1"/>
      <protection/>
    </xf>
    <xf numFmtId="0" fontId="1" fillId="2" borderId="51" xfId="0" applyFont="1" applyFill="1" applyBorder="1" applyAlignment="1" applyProtection="1">
      <alignment shrinkToFit="1"/>
      <protection/>
    </xf>
    <xf numFmtId="0" fontId="0" fillId="2" borderId="31" xfId="0" applyFill="1" applyBorder="1" applyAlignment="1" applyProtection="1">
      <alignment horizontal="center" shrinkToFit="1"/>
      <protection locked="0"/>
    </xf>
    <xf numFmtId="0" fontId="0" fillId="2" borderId="3" xfId="0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21" fillId="2" borderId="52" xfId="0" applyFont="1" applyFill="1" applyBorder="1" applyAlignment="1" applyProtection="1">
      <alignment horizontal="left" vertical="top" wrapText="1" shrinkToFit="1"/>
      <protection/>
    </xf>
    <xf numFmtId="0" fontId="21" fillId="2" borderId="0" xfId="0" applyFont="1" applyFill="1" applyBorder="1" applyAlignment="1" applyProtection="1">
      <alignment horizontal="left" vertical="top" wrapText="1" shrinkToFit="1"/>
      <protection/>
    </xf>
    <xf numFmtId="0" fontId="26" fillId="6" borderId="30" xfId="0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53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  <protection/>
    </xf>
    <xf numFmtId="164" fontId="14" fillId="2" borderId="54" xfId="0" applyNumberFormat="1" applyFont="1" applyFill="1" applyBorder="1" applyAlignment="1" applyProtection="1">
      <alignment horizontal="right" shrinkToFit="1"/>
      <protection/>
    </xf>
    <xf numFmtId="164" fontId="14" fillId="2" borderId="55" xfId="0" applyNumberFormat="1" applyFont="1" applyFill="1" applyBorder="1" applyAlignment="1" applyProtection="1">
      <alignment horizontal="right" shrinkToFit="1"/>
      <protection/>
    </xf>
    <xf numFmtId="0" fontId="2" fillId="2" borderId="43" xfId="0" applyFont="1" applyFill="1" applyBorder="1" applyAlignment="1" applyProtection="1">
      <alignment horizontal="center" shrinkToFit="1"/>
      <protection locked="0"/>
    </xf>
    <xf numFmtId="0" fontId="11" fillId="2" borderId="44" xfId="0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 horizontal="center"/>
      <protection/>
    </xf>
    <xf numFmtId="0" fontId="11" fillId="2" borderId="53" xfId="0" applyFont="1" applyFill="1" applyBorder="1" applyAlignment="1" applyProtection="1">
      <alignment horizontal="center"/>
      <protection/>
    </xf>
    <xf numFmtId="0" fontId="10" fillId="4" borderId="56" xfId="0" applyFont="1" applyFill="1" applyBorder="1" applyAlignment="1" applyProtection="1">
      <alignment vertical="center" textRotation="180"/>
      <protection/>
    </xf>
    <xf numFmtId="0" fontId="18" fillId="2" borderId="0" xfId="0" applyFont="1" applyFill="1" applyAlignment="1" applyProtection="1">
      <alignment horizontal="right"/>
      <protection/>
    </xf>
    <xf numFmtId="0" fontId="10" fillId="4" borderId="57" xfId="0" applyFont="1" applyFill="1" applyBorder="1" applyAlignment="1" applyProtection="1">
      <alignment vertical="center" textRotation="180"/>
      <protection/>
    </xf>
    <xf numFmtId="0" fontId="1" fillId="2" borderId="58" xfId="0" applyFont="1" applyFill="1" applyBorder="1" applyAlignment="1" applyProtection="1">
      <alignment horizontal="left" shrinkToFit="1"/>
      <protection locked="0"/>
    </xf>
    <xf numFmtId="0" fontId="10" fillId="4" borderId="36" xfId="0" applyFont="1" applyFill="1" applyBorder="1" applyAlignment="1" applyProtection="1">
      <alignment horizontal="right" vertical="center" textRotation="90"/>
      <protection/>
    </xf>
    <xf numFmtId="0" fontId="0" fillId="4" borderId="36" xfId="0" applyFill="1" applyBorder="1" applyAlignment="1">
      <alignment/>
    </xf>
    <xf numFmtId="0" fontId="2" fillId="2" borderId="36" xfId="0" applyFont="1" applyFill="1" applyBorder="1" applyAlignment="1" applyProtection="1">
      <alignment horizontal="left"/>
      <protection locked="0"/>
    </xf>
    <xf numFmtId="0" fontId="0" fillId="4" borderId="59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shrinkToFit="1"/>
      <protection/>
    </xf>
    <xf numFmtId="0" fontId="0" fillId="2" borderId="50" xfId="0" applyFill="1" applyBorder="1" applyAlignment="1" applyProtection="1">
      <alignment shrinkToFit="1"/>
      <protection/>
    </xf>
    <xf numFmtId="0" fontId="0" fillId="2" borderId="51" xfId="0" applyFill="1" applyBorder="1" applyAlignment="1" applyProtection="1">
      <alignment shrinkToFit="1"/>
      <protection/>
    </xf>
    <xf numFmtId="0" fontId="0" fillId="2" borderId="34" xfId="0" applyFill="1" applyBorder="1" applyAlignment="1" applyProtection="1">
      <alignment shrinkToFit="1"/>
      <protection/>
    </xf>
    <xf numFmtId="0" fontId="0" fillId="2" borderId="43" xfId="0" applyFill="1" applyBorder="1" applyAlignment="1" applyProtection="1">
      <alignment shrinkToFit="1"/>
      <protection/>
    </xf>
    <xf numFmtId="0" fontId="0" fillId="2" borderId="40" xfId="0" applyFill="1" applyBorder="1" applyAlignment="1" applyProtection="1">
      <alignment shrinkToFit="1"/>
      <protection/>
    </xf>
    <xf numFmtId="0" fontId="1" fillId="2" borderId="34" xfId="0" applyFont="1" applyFill="1" applyBorder="1" applyAlignment="1" applyProtection="1">
      <alignment shrinkToFit="1"/>
      <protection/>
    </xf>
    <xf numFmtId="0" fontId="1" fillId="2" borderId="43" xfId="0" applyFont="1" applyFill="1" applyBorder="1" applyAlignment="1" applyProtection="1">
      <alignment shrinkToFit="1"/>
      <protection/>
    </xf>
    <xf numFmtId="0" fontId="1" fillId="2" borderId="40" xfId="0" applyFont="1" applyFill="1" applyBorder="1" applyAlignment="1" applyProtection="1">
      <alignment shrinkToFit="1"/>
      <protection/>
    </xf>
    <xf numFmtId="0" fontId="19" fillId="2" borderId="0" xfId="0" applyFont="1" applyFill="1" applyAlignment="1" applyProtection="1">
      <alignment horizontal="left" textRotation="180"/>
      <protection/>
    </xf>
    <xf numFmtId="0" fontId="1" fillId="7" borderId="28" xfId="0" applyFont="1" applyFill="1" applyBorder="1" applyAlignment="1" applyProtection="1">
      <alignment shrinkToFit="1"/>
      <protection/>
    </xf>
    <xf numFmtId="0" fontId="1" fillId="7" borderId="1" xfId="0" applyFont="1" applyFill="1" applyBorder="1" applyAlignment="1" applyProtection="1">
      <alignment shrinkToFit="1"/>
      <protection/>
    </xf>
    <xf numFmtId="0" fontId="1" fillId="7" borderId="29" xfId="0" applyFont="1" applyFill="1" applyBorder="1" applyAlignment="1" applyProtection="1">
      <alignment shrinkToFit="1"/>
      <protection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1" fillId="2" borderId="60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58" xfId="0" applyFont="1" applyFill="1" applyBorder="1" applyAlignment="1" applyProtection="1">
      <alignment shrinkToFit="1"/>
      <protection locked="0"/>
    </xf>
    <xf numFmtId="0" fontId="22" fillId="7" borderId="0" xfId="0" applyFont="1" applyFill="1" applyBorder="1" applyAlignment="1" applyProtection="1">
      <alignment horizontal="left" vertical="top" wrapText="1"/>
      <protection/>
    </xf>
    <xf numFmtId="0" fontId="22" fillId="7" borderId="36" xfId="0" applyFont="1" applyFill="1" applyBorder="1" applyAlignment="1" applyProtection="1">
      <alignment horizontal="left" vertical="top" wrapText="1"/>
      <protection/>
    </xf>
    <xf numFmtId="0" fontId="29" fillId="7" borderId="61" xfId="0" applyFont="1" applyFill="1" applyBorder="1" applyAlignment="1" applyProtection="1">
      <alignment horizontal="center"/>
      <protection/>
    </xf>
    <xf numFmtId="0" fontId="29" fillId="7" borderId="62" xfId="0" applyFont="1" applyFill="1" applyBorder="1" applyAlignment="1" applyProtection="1">
      <alignment horizontal="center"/>
      <protection/>
    </xf>
    <xf numFmtId="0" fontId="29" fillId="7" borderId="63" xfId="0" applyFont="1" applyFill="1" applyBorder="1" applyAlignment="1" applyProtection="1">
      <alignment horizontal="center"/>
      <protection/>
    </xf>
    <xf numFmtId="0" fontId="22" fillId="7" borderId="39" xfId="0" applyFont="1" applyFill="1" applyBorder="1" applyAlignment="1" applyProtection="1">
      <alignment horizontal="left" vertical="top" wrapText="1"/>
      <protection/>
    </xf>
    <xf numFmtId="0" fontId="22" fillId="7" borderId="64" xfId="0" applyFont="1" applyFill="1" applyBorder="1" applyAlignment="1" applyProtection="1">
      <alignment horizontal="left" vertical="top" wrapText="1"/>
      <protection/>
    </xf>
    <xf numFmtId="171" fontId="0" fillId="2" borderId="44" xfId="0" applyNumberFormat="1" applyFont="1" applyFill="1" applyBorder="1" applyAlignment="1">
      <alignment horizontal="center"/>
    </xf>
    <xf numFmtId="171" fontId="0" fillId="2" borderId="53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center"/>
    </xf>
    <xf numFmtId="4" fontId="0" fillId="2" borderId="53" xfId="0" applyNumberFormat="1" applyFont="1" applyFill="1" applyBorder="1" applyAlignment="1">
      <alignment horizontal="center"/>
    </xf>
    <xf numFmtId="0" fontId="2" fillId="2" borderId="0" xfId="0" applyFont="1" applyFill="1" applyAlignment="1">
      <alignment shrinkToFit="1"/>
    </xf>
    <xf numFmtId="0" fontId="0" fillId="2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color rgb="FFFF0000"/>
      </font>
      <fill>
        <patternFill patternType="gray0625">
          <fgColor rgb="FFFF0000"/>
          <bgColor rgb="FFFF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border/>
    </dxf>
    <dxf>
      <font>
        <color rgb="FFFFFFFF"/>
      </font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/>
    </dxf>
    <dxf>
      <font>
        <color rgb="FFCC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CCFFCC"/>
      <rgbColor rgb="00CCECFF"/>
      <rgbColor rgb="00FFCCFF"/>
      <rgbColor rgb="00FFCCCC"/>
      <rgbColor rgb="00FFFFCC"/>
      <rgbColor rgb="00CCFF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FF"/>
      <rgbColor rgb="00CCFFFF"/>
      <rgbColor rgb="00FFCCFF"/>
      <rgbColor rgb="00EAEAEA"/>
      <rgbColor rgb="00FFCCCC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15</xdr:row>
      <xdr:rowOff>161925</xdr:rowOff>
    </xdr:from>
    <xdr:to>
      <xdr:col>15</xdr:col>
      <xdr:colOff>209550</xdr:colOff>
      <xdr:row>21</xdr:row>
      <xdr:rowOff>76200</xdr:rowOff>
    </xdr:to>
    <xdr:sp>
      <xdr:nvSpPr>
        <xdr:cNvPr id="1" name="AutoShape 24"/>
        <xdr:cNvSpPr>
          <a:spLocks/>
        </xdr:cNvSpPr>
      </xdr:nvSpPr>
      <xdr:spPr>
        <a:xfrm>
          <a:off x="7153275" y="2828925"/>
          <a:ext cx="161925" cy="1000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180975</xdr:rowOff>
    </xdr:from>
    <xdr:to>
      <xdr:col>18</xdr:col>
      <xdr:colOff>200025</xdr:colOff>
      <xdr:row>34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7715250" y="5076825"/>
          <a:ext cx="152400" cy="981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00390625" style="60" customWidth="1"/>
    <col min="3" max="3" width="3.7109375" style="60" customWidth="1"/>
    <col min="4" max="4" width="5.8515625" style="60" customWidth="1"/>
    <col min="5" max="5" width="10.00390625" style="60" customWidth="1"/>
    <col min="6" max="6" width="5.28125" style="60" customWidth="1"/>
    <col min="7" max="7" width="29.8515625" style="60" hidden="1" customWidth="1"/>
    <col min="8" max="8" width="5.140625" style="60" customWidth="1"/>
    <col min="9" max="9" width="4.8515625" style="1" customWidth="1"/>
    <col min="10" max="10" width="5.28125" style="1" customWidth="1"/>
    <col min="11" max="11" width="6.140625" style="1" customWidth="1"/>
    <col min="12" max="12" width="5.28125" style="1" customWidth="1"/>
    <col min="13" max="13" width="17.421875" style="1" customWidth="1"/>
    <col min="14" max="14" width="5.8515625" style="1" customWidth="1"/>
    <col min="15" max="15" width="11.00390625" style="1" customWidth="1"/>
    <col min="16" max="16" width="3.421875" style="1" customWidth="1"/>
    <col min="17" max="17" width="2.57421875" style="1" customWidth="1"/>
    <col min="18" max="18" width="2.421875" style="1" customWidth="1"/>
    <col min="19" max="19" width="3.7109375" style="1" customWidth="1"/>
    <col min="20" max="20" width="2.00390625" style="1" customWidth="1"/>
    <col min="21" max="21" width="3.00390625" style="1" hidden="1" customWidth="1"/>
    <col min="22" max="22" width="14.57421875" style="1" bestFit="1" customWidth="1"/>
    <col min="23" max="23" width="5.8515625" style="1" customWidth="1"/>
    <col min="24" max="26" width="2.00390625" style="1" customWidth="1"/>
    <col min="27" max="27" width="12.140625" style="1" hidden="1" customWidth="1"/>
    <col min="28" max="28" width="12.28125" style="1" hidden="1" customWidth="1"/>
    <col min="29" max="34" width="2.00390625" style="1" hidden="1" customWidth="1"/>
    <col min="35" max="41" width="9.140625" style="60" hidden="1" customWidth="1"/>
    <col min="42" max="192" width="9.140625" style="1" customWidth="1"/>
    <col min="193" max="16384" width="9.140625" style="60" customWidth="1"/>
  </cols>
  <sheetData>
    <row r="1" spans="2:41" ht="15" customHeight="1">
      <c r="B1" s="37" t="s">
        <v>570</v>
      </c>
      <c r="C1" s="255"/>
      <c r="D1" s="255"/>
      <c r="E1" s="255"/>
      <c r="F1" s="1"/>
      <c r="G1" s="1"/>
      <c r="H1" s="35" t="s">
        <v>52</v>
      </c>
      <c r="I1" s="2"/>
      <c r="K1" s="59" t="s">
        <v>306</v>
      </c>
      <c r="L1" s="224"/>
      <c r="M1" s="59" t="s">
        <v>305</v>
      </c>
      <c r="N1" s="224"/>
      <c r="P1" s="108"/>
      <c r="Q1" s="106"/>
      <c r="R1" s="106"/>
      <c r="S1" s="109"/>
      <c r="U1" s="1">
        <v>24</v>
      </c>
      <c r="V1" s="1" t="s">
        <v>1151</v>
      </c>
      <c r="AI1" s="1"/>
      <c r="AJ1" s="1"/>
      <c r="AK1" s="1"/>
      <c r="AL1" s="1"/>
      <c r="AM1" s="1"/>
      <c r="AN1" s="1"/>
      <c r="AO1" s="1"/>
    </row>
    <row r="2" spans="2:41" ht="15" customHeight="1" thickBot="1">
      <c r="B2" s="37" t="s">
        <v>569</v>
      </c>
      <c r="C2" s="259" t="s">
        <v>87</v>
      </c>
      <c r="D2" s="259"/>
      <c r="E2" s="259"/>
      <c r="F2" s="9"/>
      <c r="G2" s="9"/>
      <c r="H2" s="36" t="s">
        <v>304</v>
      </c>
      <c r="I2" s="2"/>
      <c r="J2" s="61" t="s">
        <v>307</v>
      </c>
      <c r="K2" s="248"/>
      <c r="L2" s="248"/>
      <c r="M2" s="59" t="s">
        <v>1168</v>
      </c>
      <c r="N2" s="248"/>
      <c r="O2" s="248"/>
      <c r="P2" s="263" t="s">
        <v>92</v>
      </c>
      <c r="Q2" s="106"/>
      <c r="R2" s="106"/>
      <c r="S2" s="267" t="s">
        <v>93</v>
      </c>
      <c r="T2" s="62"/>
      <c r="U2" s="1">
        <v>23</v>
      </c>
      <c r="V2" s="76" t="s">
        <v>930</v>
      </c>
      <c r="W2" s="77" t="s">
        <v>931</v>
      </c>
      <c r="AI2" s="1"/>
      <c r="AJ2" s="1"/>
      <c r="AK2" s="1"/>
      <c r="AL2" s="63"/>
      <c r="AM2" s="1"/>
      <c r="AN2" s="1"/>
      <c r="AO2" s="1"/>
    </row>
    <row r="3" spans="2:41" ht="15" customHeight="1" thickBot="1">
      <c r="B3" s="10" t="s">
        <v>343</v>
      </c>
      <c r="C3" s="7">
        <f>IF(ISNA(VLOOKUP(Level,level_pts,2,FALSE)),"",VLOOKUP(Level,level_pts,2,FALSE))</f>
        <v>42</v>
      </c>
      <c r="D3" s="257" t="s">
        <v>571</v>
      </c>
      <c r="E3" s="258"/>
      <c r="F3" s="7">
        <f>initial_points-SUM(attribute_cost_total)-SUM(trait_cost)</f>
        <v>-2</v>
      </c>
      <c r="G3" s="97"/>
      <c r="H3" s="6" t="s">
        <v>84</v>
      </c>
      <c r="I3" s="37" t="s">
        <v>1152</v>
      </c>
      <c r="J3" s="248"/>
      <c r="K3" s="248"/>
      <c r="L3" s="37" t="s">
        <v>308</v>
      </c>
      <c r="M3" s="248"/>
      <c r="N3" s="248"/>
      <c r="O3" s="266"/>
      <c r="P3" s="263"/>
      <c r="Q3" s="106"/>
      <c r="R3" s="106"/>
      <c r="S3" s="268"/>
      <c r="T3" s="62"/>
      <c r="U3" s="1">
        <v>22</v>
      </c>
      <c r="V3" s="78" t="s">
        <v>933</v>
      </c>
      <c r="W3" s="78">
        <v>3</v>
      </c>
      <c r="AI3" s="1"/>
      <c r="AJ3" s="1"/>
      <c r="AK3" s="1"/>
      <c r="AL3" s="1"/>
      <c r="AN3" s="1"/>
      <c r="AO3" s="1"/>
    </row>
    <row r="4" spans="1:41" ht="15" customHeight="1" thickBot="1">
      <c r="A4" s="165" t="s">
        <v>30</v>
      </c>
      <c r="B4" s="256" t="s">
        <v>54</v>
      </c>
      <c r="C4" s="256"/>
      <c r="D4" s="216" t="s">
        <v>63</v>
      </c>
      <c r="E4" s="252"/>
      <c r="F4" s="253"/>
      <c r="G4" s="90"/>
      <c r="H4" s="179">
        <f aca="true" t="shared" si="0" ref="H4:H9">IF(ISNA(VLOOKUP(D4,die_costs,2,FALSE)),"",VLOOKUP(D4,die_costs,2,FALSE))</f>
        <v>8</v>
      </c>
      <c r="I4" s="37" t="s">
        <v>1252</v>
      </c>
      <c r="J4" s="2"/>
      <c r="K4" s="178"/>
      <c r="M4" s="37" t="s">
        <v>1253</v>
      </c>
      <c r="P4" s="263"/>
      <c r="Q4" s="106"/>
      <c r="R4" s="106"/>
      <c r="S4" s="268"/>
      <c r="T4" s="62"/>
      <c r="U4" s="1">
        <v>21</v>
      </c>
      <c r="V4" s="78" t="s">
        <v>934</v>
      </c>
      <c r="W4" s="78">
        <v>7</v>
      </c>
      <c r="AI4" s="215" t="s">
        <v>667</v>
      </c>
      <c r="AJ4" s="215" t="s">
        <v>461</v>
      </c>
      <c r="AK4" s="215" t="s">
        <v>462</v>
      </c>
      <c r="AL4" s="1"/>
      <c r="AM4" s="1"/>
      <c r="AN4" s="1"/>
      <c r="AO4" s="1"/>
    </row>
    <row r="5" spans="1:41" ht="15" customHeight="1" thickBot="1">
      <c r="A5" s="165" t="s">
        <v>31</v>
      </c>
      <c r="B5" s="256" t="s">
        <v>55</v>
      </c>
      <c r="C5" s="256"/>
      <c r="D5" s="216" t="s">
        <v>60</v>
      </c>
      <c r="E5" s="252"/>
      <c r="F5" s="253"/>
      <c r="G5" s="90"/>
      <c r="H5" s="179">
        <f t="shared" si="0"/>
        <v>2</v>
      </c>
      <c r="I5" s="288" t="s">
        <v>1295</v>
      </c>
      <c r="J5" s="289"/>
      <c r="K5" s="289"/>
      <c r="L5" s="289"/>
      <c r="M5" s="289"/>
      <c r="N5" s="289"/>
      <c r="O5" s="290"/>
      <c r="P5" s="263"/>
      <c r="Q5" s="106"/>
      <c r="R5" s="106"/>
      <c r="S5" s="268"/>
      <c r="T5" s="62"/>
      <c r="U5" s="1">
        <v>20</v>
      </c>
      <c r="V5" s="78" t="s">
        <v>935</v>
      </c>
      <c r="W5" s="78">
        <v>11</v>
      </c>
      <c r="AI5" s="215"/>
      <c r="AJ5" s="215"/>
      <c r="AK5" s="215"/>
      <c r="AL5" s="1"/>
      <c r="AM5" s="1"/>
      <c r="AN5" s="1"/>
      <c r="AO5" s="1"/>
    </row>
    <row r="6" spans="1:41" ht="15" customHeight="1" thickBot="1">
      <c r="A6" s="165" t="s">
        <v>32</v>
      </c>
      <c r="B6" s="256" t="s">
        <v>53</v>
      </c>
      <c r="C6" s="256"/>
      <c r="D6" s="216" t="s">
        <v>62</v>
      </c>
      <c r="E6" s="252"/>
      <c r="F6" s="253"/>
      <c r="G6" s="90"/>
      <c r="H6" s="179">
        <f t="shared" si="0"/>
        <v>6</v>
      </c>
      <c r="I6" s="176"/>
      <c r="J6" s="293" t="s">
        <v>1254</v>
      </c>
      <c r="K6" s="294"/>
      <c r="L6" s="294"/>
      <c r="M6" s="294"/>
      <c r="N6" s="294"/>
      <c r="O6" s="295"/>
      <c r="P6" s="263"/>
      <c r="Q6" s="106"/>
      <c r="R6" s="106"/>
      <c r="S6" s="268"/>
      <c r="T6" s="62"/>
      <c r="U6" s="1">
        <v>19</v>
      </c>
      <c r="V6" s="78" t="s">
        <v>936</v>
      </c>
      <c r="W6" s="78">
        <v>15</v>
      </c>
      <c r="AI6" s="215"/>
      <c r="AJ6" s="215"/>
      <c r="AK6" s="215"/>
      <c r="AL6" s="1"/>
      <c r="AM6" s="1"/>
      <c r="AN6" s="1"/>
      <c r="AO6" s="1"/>
    </row>
    <row r="7" spans="1:41" ht="15" customHeight="1" thickBot="1">
      <c r="A7" s="165" t="s">
        <v>33</v>
      </c>
      <c r="B7" s="256" t="s">
        <v>56</v>
      </c>
      <c r="C7" s="256"/>
      <c r="D7" s="216" t="s">
        <v>63</v>
      </c>
      <c r="E7" s="252"/>
      <c r="F7" s="253"/>
      <c r="G7" s="90"/>
      <c r="H7" s="179">
        <f t="shared" si="0"/>
        <v>8</v>
      </c>
      <c r="I7" s="176"/>
      <c r="J7" s="181"/>
      <c r="K7" s="182"/>
      <c r="L7" s="183" t="s">
        <v>1255</v>
      </c>
      <c r="M7" s="180" t="str">
        <f>strength_score&amp;" + "&amp;strength_score</f>
        <v>d2 + d2</v>
      </c>
      <c r="N7" s="291" t="s">
        <v>1256</v>
      </c>
      <c r="O7" s="292"/>
      <c r="P7" s="264"/>
      <c r="Q7" s="106"/>
      <c r="R7" s="106"/>
      <c r="S7" s="269"/>
      <c r="T7" s="62"/>
      <c r="U7" s="1">
        <v>18</v>
      </c>
      <c r="V7" s="78" t="s">
        <v>937</v>
      </c>
      <c r="W7" s="78">
        <v>19</v>
      </c>
      <c r="AI7" s="215"/>
      <c r="AJ7" s="215"/>
      <c r="AK7" s="215"/>
      <c r="AL7" s="1"/>
      <c r="AM7" s="1"/>
      <c r="AN7" s="1"/>
      <c r="AO7" s="1"/>
    </row>
    <row r="8" spans="1:41" ht="15" customHeight="1" thickBot="1">
      <c r="A8" s="165" t="s">
        <v>34</v>
      </c>
      <c r="B8" s="256" t="s">
        <v>57</v>
      </c>
      <c r="C8" s="256"/>
      <c r="D8" s="216" t="s">
        <v>64</v>
      </c>
      <c r="E8" s="252"/>
      <c r="F8" s="253"/>
      <c r="G8" s="90"/>
      <c r="H8" s="179">
        <f t="shared" si="0"/>
        <v>10</v>
      </c>
      <c r="I8" s="176"/>
      <c r="J8" s="181"/>
      <c r="K8" s="182"/>
      <c r="L8" s="183" t="s">
        <v>1257</v>
      </c>
      <c r="M8" s="180" t="str">
        <f>vitality_score&amp;" + "&amp;will_score</f>
        <v>d6 + d10</v>
      </c>
      <c r="N8" s="291" t="s">
        <v>1258</v>
      </c>
      <c r="O8" s="292"/>
      <c r="P8" s="264"/>
      <c r="Q8" s="106"/>
      <c r="R8" s="106"/>
      <c r="S8" s="269"/>
      <c r="T8" s="62"/>
      <c r="U8" s="1">
        <v>17</v>
      </c>
      <c r="V8" s="78" t="s">
        <v>938</v>
      </c>
      <c r="W8" s="78">
        <v>23</v>
      </c>
      <c r="AI8" s="215"/>
      <c r="AJ8" s="215"/>
      <c r="AK8" s="215"/>
      <c r="AL8" s="1"/>
      <c r="AM8" s="1"/>
      <c r="AN8" s="1"/>
      <c r="AO8" s="1"/>
    </row>
    <row r="9" spans="1:41" ht="15" customHeight="1" thickBot="1">
      <c r="A9" s="165" t="s">
        <v>35</v>
      </c>
      <c r="B9" s="256" t="s">
        <v>58</v>
      </c>
      <c r="C9" s="256"/>
      <c r="D9" s="216" t="s">
        <v>64</v>
      </c>
      <c r="E9" s="252"/>
      <c r="F9" s="253"/>
      <c r="G9" s="90"/>
      <c r="H9" s="179">
        <f t="shared" si="0"/>
        <v>10</v>
      </c>
      <c r="I9" s="176"/>
      <c r="J9" s="181"/>
      <c r="K9" s="182"/>
      <c r="L9" s="183" t="s">
        <v>1259</v>
      </c>
      <c r="M9" s="180" t="str">
        <f>agility_score&amp;" + "&amp;alertness_score</f>
        <v>d8 + d8</v>
      </c>
      <c r="N9" s="291" t="s">
        <v>1260</v>
      </c>
      <c r="O9" s="292"/>
      <c r="P9" s="264"/>
      <c r="Q9" s="106"/>
      <c r="R9" s="106"/>
      <c r="S9" s="269"/>
      <c r="T9" s="62"/>
      <c r="U9" s="1">
        <v>16</v>
      </c>
      <c r="V9" s="78" t="s">
        <v>939</v>
      </c>
      <c r="W9" s="78">
        <v>27</v>
      </c>
      <c r="AI9" s="215"/>
      <c r="AJ9" s="215"/>
      <c r="AK9" s="215"/>
      <c r="AL9" s="1"/>
      <c r="AM9" s="1"/>
      <c r="AN9" s="1"/>
      <c r="AO9" s="1"/>
    </row>
    <row r="10" spans="1:41" ht="15" customHeight="1" thickBot="1">
      <c r="A10" s="282" t="s">
        <v>1164</v>
      </c>
      <c r="B10" s="3"/>
      <c r="C10" s="1"/>
      <c r="D10" s="4"/>
      <c r="E10" s="1"/>
      <c r="F10" s="65" t="s">
        <v>526</v>
      </c>
      <c r="G10" s="65"/>
      <c r="H10" s="17">
        <f>SUM(attribute_cost)</f>
        <v>44</v>
      </c>
      <c r="I10" s="176"/>
      <c r="J10" s="181"/>
      <c r="K10" s="182"/>
      <c r="L10" s="183" t="s">
        <v>1261</v>
      </c>
      <c r="M10" s="180" t="str">
        <f>strength_score&amp;" + "&amp;vitality_score</f>
        <v>d2 + d6</v>
      </c>
      <c r="N10" s="291" t="s">
        <v>1262</v>
      </c>
      <c r="O10" s="292"/>
      <c r="P10" s="263"/>
      <c r="Q10" s="106"/>
      <c r="R10" s="106"/>
      <c r="S10" s="268"/>
      <c r="T10" s="62"/>
      <c r="U10" s="1">
        <v>15</v>
      </c>
      <c r="V10" s="78" t="s">
        <v>940</v>
      </c>
      <c r="W10" s="78">
        <v>31</v>
      </c>
      <c r="AI10" s="215"/>
      <c r="AJ10" s="215"/>
      <c r="AK10" s="215"/>
      <c r="AL10" s="1"/>
      <c r="AM10" s="1"/>
      <c r="AN10" s="1"/>
      <c r="AO10" s="1"/>
    </row>
    <row r="11" spans="1:41" ht="15" customHeight="1" thickBot="1">
      <c r="A11" s="282"/>
      <c r="B11" s="256" t="s">
        <v>90</v>
      </c>
      <c r="C11" s="256"/>
      <c r="D11" s="260" t="str">
        <f>agility_score&amp;" + "&amp;alertness_score</f>
        <v>d8 + d8</v>
      </c>
      <c r="E11" s="261"/>
      <c r="F11" s="262"/>
      <c r="G11" s="98"/>
      <c r="H11" s="1"/>
      <c r="I11" s="176"/>
      <c r="J11" s="181"/>
      <c r="K11" s="183"/>
      <c r="L11" s="183" t="s">
        <v>1263</v>
      </c>
      <c r="M11" s="180" t="str">
        <f>int_score&amp;" + "&amp;alertness_score</f>
        <v>d10 + d8</v>
      </c>
      <c r="N11" s="291" t="s">
        <v>1264</v>
      </c>
      <c r="O11" s="292"/>
      <c r="P11" s="264"/>
      <c r="Q11" s="106"/>
      <c r="R11" s="106"/>
      <c r="S11" s="269"/>
      <c r="T11" s="62"/>
      <c r="U11" s="1">
        <v>14</v>
      </c>
      <c r="AI11" s="215"/>
      <c r="AJ11" s="215"/>
      <c r="AK11" s="215"/>
      <c r="AL11" s="1"/>
      <c r="AM11" s="1"/>
      <c r="AN11" s="1"/>
      <c r="AO11" s="1"/>
    </row>
    <row r="12" spans="1:41" ht="15" customHeight="1" thickBot="1">
      <c r="A12" s="282"/>
      <c r="B12" s="256" t="s">
        <v>91</v>
      </c>
      <c r="C12" s="256"/>
      <c r="D12" s="260">
        <f>SUM(VLOOKUP(vitality_score,die_costs,2,FALSE)+VLOOKUP(will_score,die_costs,2,FALSE))+tough_bonus</f>
        <v>16</v>
      </c>
      <c r="E12" s="261"/>
      <c r="F12" s="262"/>
      <c r="G12" s="98"/>
      <c r="H12" s="1"/>
      <c r="I12" s="176"/>
      <c r="J12" s="184"/>
      <c r="K12" s="185"/>
      <c r="L12" s="186" t="s">
        <v>1265</v>
      </c>
      <c r="M12" s="187" t="str">
        <f>vitality_score&amp;" + "&amp;vitality_score</f>
        <v>d6 + d6</v>
      </c>
      <c r="N12" s="296" t="s">
        <v>1266</v>
      </c>
      <c r="O12" s="297"/>
      <c r="P12" s="263"/>
      <c r="Q12" s="106"/>
      <c r="R12" s="106"/>
      <c r="S12" s="268"/>
      <c r="T12" s="62"/>
      <c r="U12" s="1">
        <v>13</v>
      </c>
      <c r="V12" s="77" t="s">
        <v>988</v>
      </c>
      <c r="AI12" s="215"/>
      <c r="AJ12" s="215"/>
      <c r="AK12" s="215"/>
      <c r="AL12" s="1"/>
      <c r="AM12" s="1"/>
      <c r="AN12" s="1"/>
      <c r="AO12" s="1"/>
    </row>
    <row r="13" spans="1:41" ht="15" customHeight="1">
      <c r="A13" s="282"/>
      <c r="B13" s="1"/>
      <c r="C13" s="59" t="s">
        <v>279</v>
      </c>
      <c r="D13" s="144" t="s">
        <v>303</v>
      </c>
      <c r="E13" s="59" t="s">
        <v>280</v>
      </c>
      <c r="F13" s="99">
        <f>IF(D13="Minor",2,IF(D13="Major",4,0))</f>
        <v>0</v>
      </c>
      <c r="G13" s="97"/>
      <c r="I13" s="176"/>
      <c r="J13" s="176"/>
      <c r="K13" s="176"/>
      <c r="L13" s="176"/>
      <c r="M13" s="176"/>
      <c r="N13" s="176"/>
      <c r="O13" s="177"/>
      <c r="P13" s="263"/>
      <c r="Q13" s="106"/>
      <c r="R13" s="106"/>
      <c r="S13" s="268"/>
      <c r="T13" s="62"/>
      <c r="U13" s="1">
        <v>12</v>
      </c>
      <c r="V13" s="78" t="s">
        <v>933</v>
      </c>
      <c r="W13" s="78">
        <v>10</v>
      </c>
      <c r="AI13" s="215"/>
      <c r="AJ13" s="215"/>
      <c r="AK13" s="215"/>
      <c r="AL13" s="1"/>
      <c r="AM13" s="1"/>
      <c r="AN13" s="1"/>
      <c r="AO13" s="1"/>
    </row>
    <row r="14" spans="1:41" ht="15" customHeight="1">
      <c r="A14" s="282"/>
      <c r="B14" s="3" t="s">
        <v>98</v>
      </c>
      <c r="C14" s="1"/>
      <c r="D14" s="67" t="s">
        <v>85</v>
      </c>
      <c r="E14" s="66" t="s">
        <v>100</v>
      </c>
      <c r="F14" s="1"/>
      <c r="G14" s="1"/>
      <c r="H14" s="1"/>
      <c r="N14" s="68"/>
      <c r="O14" s="66" t="s">
        <v>104</v>
      </c>
      <c r="P14" s="263"/>
      <c r="Q14" s="106"/>
      <c r="R14" s="106"/>
      <c r="S14" s="268"/>
      <c r="T14" s="62"/>
      <c r="U14" s="1">
        <v>11</v>
      </c>
      <c r="V14" s="78" t="s">
        <v>934</v>
      </c>
      <c r="W14" s="78">
        <v>14</v>
      </c>
      <c r="AI14" s="215"/>
      <c r="AJ14" s="215"/>
      <c r="AK14" s="215"/>
      <c r="AL14" s="1"/>
      <c r="AM14" s="1"/>
      <c r="AN14" s="1"/>
      <c r="AO14" s="1"/>
    </row>
    <row r="15" spans="1:41" ht="15" customHeight="1" hidden="1">
      <c r="A15" s="282"/>
      <c r="B15" s="66"/>
      <c r="C15" s="1"/>
      <c r="D15" s="67"/>
      <c r="E15" s="66"/>
      <c r="F15" s="1"/>
      <c r="G15" s="1"/>
      <c r="H15" s="1"/>
      <c r="N15" s="68"/>
      <c r="O15" s="68"/>
      <c r="P15" s="263"/>
      <c r="Q15" s="106"/>
      <c r="R15" s="106"/>
      <c r="S15" s="268"/>
      <c r="T15" s="62"/>
      <c r="V15" s="78"/>
      <c r="W15" s="78"/>
      <c r="AI15" s="215"/>
      <c r="AJ15" s="215"/>
      <c r="AK15" s="215"/>
      <c r="AL15" s="1"/>
      <c r="AM15" s="1"/>
      <c r="AN15" s="1"/>
      <c r="AO15" s="1"/>
    </row>
    <row r="16" spans="1:41" ht="15" customHeight="1">
      <c r="A16" s="166" t="s">
        <v>1165</v>
      </c>
      <c r="B16" s="238"/>
      <c r="C16" s="239"/>
      <c r="D16" s="174">
        <f aca="true" t="shared" si="1" ref="D16:D28">IF(ISNA(VLOOKUP($B16,trait_table,5,FALSE)),"",VLOOKUP($B16,trait_table,5,FALSE))</f>
      </c>
      <c r="E16" s="240">
        <f aca="true" t="shared" si="2" ref="E16:E28">IF(ISNA(VLOOKUP($B16,trait_table,3,FALSE)),"",VLOOKUP($B16,trait_table,3,FALSE))</f>
      </c>
      <c r="F16" s="241"/>
      <c r="G16" s="241"/>
      <c r="H16" s="241"/>
      <c r="I16" s="241"/>
      <c r="J16" s="241"/>
      <c r="K16" s="241"/>
      <c r="L16" s="241"/>
      <c r="M16" s="241"/>
      <c r="N16" s="242"/>
      <c r="O16" s="141"/>
      <c r="P16" s="263"/>
      <c r="Q16" s="106"/>
      <c r="R16" s="106"/>
      <c r="S16" s="268"/>
      <c r="T16" s="62"/>
      <c r="U16" s="1">
        <v>10</v>
      </c>
      <c r="V16" s="78" t="s">
        <v>935</v>
      </c>
      <c r="W16" s="78">
        <v>18</v>
      </c>
      <c r="AI16" s="215"/>
      <c r="AJ16" s="215"/>
      <c r="AK16" s="215"/>
      <c r="AL16" s="1"/>
      <c r="AM16" s="1"/>
      <c r="AN16" s="1"/>
      <c r="AO16" s="1"/>
    </row>
    <row r="17" spans="1:41" ht="15" customHeight="1">
      <c r="A17" s="166" t="s">
        <v>114</v>
      </c>
      <c r="B17" s="238"/>
      <c r="C17" s="239"/>
      <c r="D17" s="174">
        <f t="shared" si="1"/>
      </c>
      <c r="E17" s="240">
        <f t="shared" si="2"/>
      </c>
      <c r="F17" s="241"/>
      <c r="G17" s="241"/>
      <c r="H17" s="241"/>
      <c r="I17" s="241"/>
      <c r="J17" s="241"/>
      <c r="K17" s="241"/>
      <c r="L17" s="241"/>
      <c r="M17" s="241"/>
      <c r="N17" s="242"/>
      <c r="O17" s="141"/>
      <c r="P17" s="263"/>
      <c r="Q17" s="106"/>
      <c r="R17" s="106"/>
      <c r="S17" s="268"/>
      <c r="T17" s="62"/>
      <c r="U17" s="1">
        <v>9</v>
      </c>
      <c r="V17" s="78" t="s">
        <v>936</v>
      </c>
      <c r="W17" s="78">
        <v>22</v>
      </c>
      <c r="AB17" s="69" t="str">
        <f aca="true" t="shared" si="3" ref="AB17:AB32">B33&amp;" ("&amp;D33&amp;")"</f>
        <v> ()</v>
      </c>
      <c r="AI17" s="70" t="b">
        <f>OR(AJ17=TRUE,AK17=TRUE)</f>
        <v>0</v>
      </c>
      <c r="AJ17" s="70" t="b">
        <f aca="true" t="shared" si="4" ref="AJ17:AJ32">AND(D33&lt;&gt;"general",OR(H33="d8",H33="d10",H33="d12",H33="d12 + d2",H33="d12 + d4",H33="d12 + d6",H33="d12 + d8",H33="d12 + d10",H33="d12 + d12",,H33="d12 + d12 + d2",H33="d12 + d12 + d4",H33="d12 + d12 + d6",H33="d12 + d12 + d8",H33="d12 + d12 + d10",H33="d12 + d12 + d12",H33="d12 + d12 + d12 + d2",H33="d12 + d12 + d12 + d4",H33="d12 + d12 + d12 + d6",H33="d12 + d12 + d12 + d8",H33="d12 + d12 + d12 + d10",H33="d12 + d12 + d12 + d12"))</f>
        <v>0</v>
      </c>
      <c r="AK17" s="70" t="b">
        <f aca="true" t="shared" si="5" ref="AK17:AK32">AND(D33="general",OR(H33="d6",H33="d4",H33="d2"))</f>
        <v>0</v>
      </c>
      <c r="AL17" s="1"/>
      <c r="AM17" s="1"/>
      <c r="AN17" s="1"/>
      <c r="AO17" s="1"/>
    </row>
    <row r="18" spans="1:41" ht="12.75">
      <c r="A18" s="166" t="s">
        <v>114</v>
      </c>
      <c r="B18" s="238"/>
      <c r="C18" s="239"/>
      <c r="D18" s="174">
        <f t="shared" si="1"/>
      </c>
      <c r="E18" s="240">
        <f t="shared" si="2"/>
      </c>
      <c r="F18" s="241"/>
      <c r="G18" s="241"/>
      <c r="H18" s="241"/>
      <c r="I18" s="241"/>
      <c r="J18" s="241"/>
      <c r="K18" s="241"/>
      <c r="L18" s="241"/>
      <c r="M18" s="241"/>
      <c r="N18" s="242"/>
      <c r="O18" s="141"/>
      <c r="P18" s="263"/>
      <c r="Q18" s="106"/>
      <c r="R18" s="106"/>
      <c r="S18" s="268"/>
      <c r="T18" s="62"/>
      <c r="U18" s="1">
        <v>8</v>
      </c>
      <c r="V18" s="78" t="s">
        <v>937</v>
      </c>
      <c r="W18" s="78">
        <v>26</v>
      </c>
      <c r="AB18" s="69" t="str">
        <f t="shared" si="3"/>
        <v> ()</v>
      </c>
      <c r="AI18" s="70" t="b">
        <f aca="true" t="shared" si="6" ref="AI18:AI31">OR(AJ18=TRUE,AK18=TRUE)</f>
        <v>0</v>
      </c>
      <c r="AJ18" s="70" t="b">
        <f t="shared" si="4"/>
        <v>0</v>
      </c>
      <c r="AK18" s="70" t="b">
        <f t="shared" si="5"/>
        <v>0</v>
      </c>
      <c r="AL18" s="1"/>
      <c r="AM18" s="1"/>
      <c r="AN18" s="1"/>
      <c r="AO18" s="1"/>
    </row>
    <row r="19" spans="1:41" ht="12.75">
      <c r="A19" s="166" t="s">
        <v>1165</v>
      </c>
      <c r="B19" s="238"/>
      <c r="C19" s="239"/>
      <c r="D19" s="174">
        <f t="shared" si="1"/>
      </c>
      <c r="E19" s="240">
        <f t="shared" si="2"/>
      </c>
      <c r="F19" s="241"/>
      <c r="G19" s="241"/>
      <c r="H19" s="241"/>
      <c r="I19" s="241"/>
      <c r="J19" s="241"/>
      <c r="K19" s="241"/>
      <c r="L19" s="241"/>
      <c r="M19" s="241"/>
      <c r="N19" s="242"/>
      <c r="O19" s="141"/>
      <c r="P19" s="263"/>
      <c r="Q19" s="106"/>
      <c r="R19" s="106"/>
      <c r="S19" s="268"/>
      <c r="T19" s="62"/>
      <c r="U19" s="1">
        <v>7</v>
      </c>
      <c r="V19" s="78" t="s">
        <v>938</v>
      </c>
      <c r="W19" s="78">
        <v>30</v>
      </c>
      <c r="AB19" s="69" t="str">
        <f t="shared" si="3"/>
        <v> ()</v>
      </c>
      <c r="AI19" s="70" t="b">
        <f t="shared" si="6"/>
        <v>0</v>
      </c>
      <c r="AJ19" s="70" t="b">
        <f t="shared" si="4"/>
        <v>0</v>
      </c>
      <c r="AK19" s="70" t="b">
        <f t="shared" si="5"/>
        <v>0</v>
      </c>
      <c r="AL19" s="1"/>
      <c r="AM19" s="1"/>
      <c r="AN19" s="1"/>
      <c r="AO19" s="1"/>
    </row>
    <row r="20" spans="1:41" ht="15" customHeight="1">
      <c r="A20" s="166" t="s">
        <v>1165</v>
      </c>
      <c r="B20" s="238"/>
      <c r="C20" s="239"/>
      <c r="D20" s="174">
        <f t="shared" si="1"/>
      </c>
      <c r="E20" s="240">
        <f t="shared" si="2"/>
      </c>
      <c r="F20" s="241"/>
      <c r="G20" s="241"/>
      <c r="H20" s="241"/>
      <c r="I20" s="241"/>
      <c r="J20" s="241"/>
      <c r="K20" s="241"/>
      <c r="L20" s="241"/>
      <c r="M20" s="241"/>
      <c r="N20" s="242"/>
      <c r="O20" s="141"/>
      <c r="P20" s="263"/>
      <c r="Q20" s="106"/>
      <c r="R20" s="106"/>
      <c r="S20" s="268"/>
      <c r="T20" s="62"/>
      <c r="U20" s="1">
        <v>6</v>
      </c>
      <c r="V20" s="78" t="s">
        <v>939</v>
      </c>
      <c r="W20" s="78">
        <v>34</v>
      </c>
      <c r="AB20" s="69" t="str">
        <f t="shared" si="3"/>
        <v> ()</v>
      </c>
      <c r="AI20" s="70" t="b">
        <f t="shared" si="6"/>
        <v>0</v>
      </c>
      <c r="AJ20" s="70" t="b">
        <f t="shared" si="4"/>
        <v>0</v>
      </c>
      <c r="AK20" s="70" t="b">
        <f t="shared" si="5"/>
        <v>0</v>
      </c>
      <c r="AL20" s="1"/>
      <c r="AM20" s="1"/>
      <c r="AN20" s="1"/>
      <c r="AO20" s="1"/>
    </row>
    <row r="21" spans="1:41" ht="15" customHeight="1">
      <c r="A21" s="166" t="s">
        <v>1165</v>
      </c>
      <c r="B21" s="238"/>
      <c r="C21" s="239"/>
      <c r="D21" s="174">
        <f t="shared" si="1"/>
      </c>
      <c r="E21" s="240">
        <f t="shared" si="2"/>
      </c>
      <c r="F21" s="241"/>
      <c r="G21" s="241"/>
      <c r="H21" s="241"/>
      <c r="I21" s="241"/>
      <c r="J21" s="241"/>
      <c r="K21" s="241"/>
      <c r="L21" s="241"/>
      <c r="M21" s="241"/>
      <c r="N21" s="242"/>
      <c r="O21" s="141"/>
      <c r="P21" s="263"/>
      <c r="Q21" s="106"/>
      <c r="R21" s="106"/>
      <c r="S21" s="268"/>
      <c r="T21" s="62"/>
      <c r="U21" s="1">
        <v>5</v>
      </c>
      <c r="V21" s="78" t="s">
        <v>940</v>
      </c>
      <c r="W21" s="78">
        <v>38</v>
      </c>
      <c r="AB21" s="69" t="str">
        <f t="shared" si="3"/>
        <v> ()</v>
      </c>
      <c r="AI21" s="70" t="b">
        <f t="shared" si="6"/>
        <v>0</v>
      </c>
      <c r="AJ21" s="70" t="b">
        <f t="shared" si="4"/>
        <v>0</v>
      </c>
      <c r="AK21" s="70" t="b">
        <f t="shared" si="5"/>
        <v>0</v>
      </c>
      <c r="AL21" s="1"/>
      <c r="AM21" s="1"/>
      <c r="AN21" s="1"/>
      <c r="AO21" s="1"/>
    </row>
    <row r="22" spans="1:41" ht="15" customHeight="1">
      <c r="A22" s="166" t="s">
        <v>1165</v>
      </c>
      <c r="B22" s="238"/>
      <c r="C22" s="239"/>
      <c r="D22" s="174">
        <f t="shared" si="1"/>
      </c>
      <c r="E22" s="240">
        <f t="shared" si="2"/>
      </c>
      <c r="F22" s="241"/>
      <c r="G22" s="241"/>
      <c r="H22" s="241"/>
      <c r="I22" s="241"/>
      <c r="J22" s="241"/>
      <c r="K22" s="241"/>
      <c r="L22" s="241"/>
      <c r="M22" s="241"/>
      <c r="N22" s="242"/>
      <c r="O22" s="141"/>
      <c r="P22" s="263"/>
      <c r="Q22" s="106"/>
      <c r="R22" s="106"/>
      <c r="S22" s="268"/>
      <c r="T22" s="62"/>
      <c r="U22" s="1">
        <v>4</v>
      </c>
      <c r="AB22" s="69" t="str">
        <f t="shared" si="3"/>
        <v> ()</v>
      </c>
      <c r="AI22" s="70" t="b">
        <f t="shared" si="6"/>
        <v>0</v>
      </c>
      <c r="AJ22" s="70" t="b">
        <f t="shared" si="4"/>
        <v>0</v>
      </c>
      <c r="AK22" s="70" t="b">
        <f t="shared" si="5"/>
        <v>0</v>
      </c>
      <c r="AL22" s="1"/>
      <c r="AM22" s="1"/>
      <c r="AN22" s="1"/>
      <c r="AO22" s="1"/>
    </row>
    <row r="23" spans="1:41" ht="15" customHeight="1">
      <c r="A23" s="166"/>
      <c r="B23" s="238"/>
      <c r="C23" s="239"/>
      <c r="D23" s="174">
        <f t="shared" si="1"/>
      </c>
      <c r="E23" s="240">
        <f t="shared" si="2"/>
      </c>
      <c r="F23" s="241"/>
      <c r="G23" s="241"/>
      <c r="H23" s="241"/>
      <c r="I23" s="241"/>
      <c r="J23" s="241"/>
      <c r="K23" s="241"/>
      <c r="L23" s="241"/>
      <c r="M23" s="241"/>
      <c r="N23" s="242"/>
      <c r="O23" s="141"/>
      <c r="P23" s="263"/>
      <c r="Q23" s="106"/>
      <c r="R23" s="106"/>
      <c r="S23" s="268"/>
      <c r="T23" s="62"/>
      <c r="U23" s="1">
        <v>3</v>
      </c>
      <c r="V23" s="77" t="s">
        <v>932</v>
      </c>
      <c r="AB23" s="69" t="str">
        <f t="shared" si="3"/>
        <v> ()</v>
      </c>
      <c r="AI23" s="70" t="b">
        <f t="shared" si="6"/>
        <v>0</v>
      </c>
      <c r="AJ23" s="70" t="b">
        <f t="shared" si="4"/>
        <v>0</v>
      </c>
      <c r="AK23" s="70" t="b">
        <f t="shared" si="5"/>
        <v>0</v>
      </c>
      <c r="AL23" s="1"/>
      <c r="AM23" s="1"/>
      <c r="AN23" s="1"/>
      <c r="AO23" s="1"/>
    </row>
    <row r="24" spans="1:41" ht="15" customHeight="1">
      <c r="A24" s="166"/>
      <c r="B24" s="238"/>
      <c r="C24" s="239"/>
      <c r="D24" s="174">
        <f t="shared" si="1"/>
      </c>
      <c r="E24" s="240">
        <f t="shared" si="2"/>
      </c>
      <c r="F24" s="241"/>
      <c r="G24" s="241"/>
      <c r="H24" s="241"/>
      <c r="I24" s="241"/>
      <c r="J24" s="241"/>
      <c r="K24" s="241"/>
      <c r="L24" s="241"/>
      <c r="M24" s="241"/>
      <c r="N24" s="242"/>
      <c r="O24" s="141"/>
      <c r="P24" s="263"/>
      <c r="Q24" s="106"/>
      <c r="R24" s="106"/>
      <c r="S24" s="268"/>
      <c r="T24" s="62"/>
      <c r="U24" s="1">
        <v>2</v>
      </c>
      <c r="V24" s="78" t="s">
        <v>933</v>
      </c>
      <c r="W24" s="78">
        <v>15</v>
      </c>
      <c r="AB24" s="69" t="str">
        <f t="shared" si="3"/>
        <v> ()</v>
      </c>
      <c r="AI24" s="70" t="b">
        <f t="shared" si="6"/>
        <v>0</v>
      </c>
      <c r="AJ24" s="70" t="b">
        <f t="shared" si="4"/>
        <v>0</v>
      </c>
      <c r="AK24" s="70" t="b">
        <f t="shared" si="5"/>
        <v>0</v>
      </c>
      <c r="AL24" s="1"/>
      <c r="AM24" s="1"/>
      <c r="AN24" s="1"/>
      <c r="AO24" s="1"/>
    </row>
    <row r="25" spans="1:41" ht="15" customHeight="1">
      <c r="A25" s="166"/>
      <c r="B25" s="238"/>
      <c r="C25" s="239"/>
      <c r="D25" s="174">
        <f t="shared" si="1"/>
      </c>
      <c r="E25" s="240">
        <f t="shared" si="2"/>
      </c>
      <c r="F25" s="241"/>
      <c r="G25" s="241"/>
      <c r="H25" s="241"/>
      <c r="I25" s="241"/>
      <c r="J25" s="241"/>
      <c r="K25" s="241"/>
      <c r="L25" s="241"/>
      <c r="M25" s="241"/>
      <c r="N25" s="242"/>
      <c r="O25" s="141"/>
      <c r="P25" s="263"/>
      <c r="Q25" s="106"/>
      <c r="R25" s="106"/>
      <c r="S25" s="268"/>
      <c r="T25" s="62"/>
      <c r="U25" s="1">
        <v>1</v>
      </c>
      <c r="V25" s="78" t="s">
        <v>934</v>
      </c>
      <c r="W25" s="78">
        <v>35</v>
      </c>
      <c r="AB25" s="69" t="str">
        <f t="shared" si="3"/>
        <v> ()</v>
      </c>
      <c r="AI25" s="70" t="b">
        <f t="shared" si="6"/>
        <v>0</v>
      </c>
      <c r="AJ25" s="70" t="b">
        <f t="shared" si="4"/>
        <v>0</v>
      </c>
      <c r="AK25" s="70" t="b">
        <f t="shared" si="5"/>
        <v>0</v>
      </c>
      <c r="AL25" s="1"/>
      <c r="AM25" s="1"/>
      <c r="AN25" s="1"/>
      <c r="AO25" s="1"/>
    </row>
    <row r="26" spans="1:41" ht="15" customHeight="1">
      <c r="A26" s="166"/>
      <c r="B26" s="238"/>
      <c r="C26" s="239"/>
      <c r="D26" s="174">
        <f t="shared" si="1"/>
      </c>
      <c r="E26" s="240">
        <f t="shared" si="2"/>
      </c>
      <c r="F26" s="241"/>
      <c r="G26" s="241"/>
      <c r="H26" s="241"/>
      <c r="I26" s="241"/>
      <c r="J26" s="241"/>
      <c r="K26" s="241"/>
      <c r="L26" s="241"/>
      <c r="M26" s="241"/>
      <c r="N26" s="242"/>
      <c r="O26" s="141"/>
      <c r="P26" s="263"/>
      <c r="Q26" s="106"/>
      <c r="R26" s="106"/>
      <c r="S26" s="268"/>
      <c r="T26" s="62"/>
      <c r="U26" s="1">
        <v>1</v>
      </c>
      <c r="V26" s="78" t="s">
        <v>935</v>
      </c>
      <c r="W26" s="78">
        <v>55</v>
      </c>
      <c r="AB26" s="69" t="str">
        <f t="shared" si="3"/>
        <v> ()</v>
      </c>
      <c r="AI26" s="70" t="b">
        <f t="shared" si="6"/>
        <v>0</v>
      </c>
      <c r="AJ26" s="70" t="b">
        <f t="shared" si="4"/>
        <v>0</v>
      </c>
      <c r="AK26" s="70" t="b">
        <f t="shared" si="5"/>
        <v>0</v>
      </c>
      <c r="AL26" s="1"/>
      <c r="AM26" s="1"/>
      <c r="AN26" s="1"/>
      <c r="AO26" s="1"/>
    </row>
    <row r="27" spans="1:41" ht="15" customHeight="1">
      <c r="A27" s="166"/>
      <c r="B27" s="238"/>
      <c r="C27" s="239"/>
      <c r="D27" s="174">
        <f t="shared" si="1"/>
      </c>
      <c r="E27" s="240">
        <f t="shared" si="2"/>
      </c>
      <c r="F27" s="241"/>
      <c r="G27" s="241"/>
      <c r="H27" s="241"/>
      <c r="I27" s="241"/>
      <c r="J27" s="241"/>
      <c r="K27" s="241"/>
      <c r="L27" s="241"/>
      <c r="M27" s="241"/>
      <c r="N27" s="242"/>
      <c r="O27" s="141"/>
      <c r="P27" s="263"/>
      <c r="Q27" s="106"/>
      <c r="R27" s="106"/>
      <c r="S27" s="268"/>
      <c r="T27" s="62"/>
      <c r="U27" s="1">
        <v>2</v>
      </c>
      <c r="V27" s="78" t="s">
        <v>936</v>
      </c>
      <c r="W27" s="78">
        <v>75</v>
      </c>
      <c r="AB27" s="69" t="str">
        <f t="shared" si="3"/>
        <v> ()</v>
      </c>
      <c r="AI27" s="70" t="b">
        <f t="shared" si="6"/>
        <v>0</v>
      </c>
      <c r="AJ27" s="70" t="b">
        <f t="shared" si="4"/>
        <v>0</v>
      </c>
      <c r="AK27" s="70" t="b">
        <f t="shared" si="5"/>
        <v>0</v>
      </c>
      <c r="AL27" s="1"/>
      <c r="AM27" s="1"/>
      <c r="AN27" s="1"/>
      <c r="AO27" s="1"/>
    </row>
    <row r="28" spans="1:41" ht="15" customHeight="1" thickBot="1">
      <c r="A28" s="166"/>
      <c r="B28" s="238"/>
      <c r="C28" s="239"/>
      <c r="D28" s="174">
        <f t="shared" si="1"/>
      </c>
      <c r="E28" s="240">
        <f t="shared" si="2"/>
      </c>
      <c r="F28" s="241"/>
      <c r="G28" s="241"/>
      <c r="H28" s="241"/>
      <c r="I28" s="241"/>
      <c r="J28" s="241"/>
      <c r="K28" s="241"/>
      <c r="L28" s="241"/>
      <c r="M28" s="241"/>
      <c r="N28" s="242"/>
      <c r="O28" s="142"/>
      <c r="P28" s="263"/>
      <c r="Q28" s="106"/>
      <c r="R28" s="106"/>
      <c r="S28" s="268"/>
      <c r="T28" s="62"/>
      <c r="U28" s="1">
        <v>3</v>
      </c>
      <c r="V28" s="78" t="s">
        <v>937</v>
      </c>
      <c r="W28" s="78">
        <v>95</v>
      </c>
      <c r="AB28" s="69" t="str">
        <f t="shared" si="3"/>
        <v> ()</v>
      </c>
      <c r="AI28" s="70" t="b">
        <f t="shared" si="6"/>
        <v>0</v>
      </c>
      <c r="AJ28" s="70" t="b">
        <f t="shared" si="4"/>
        <v>0</v>
      </c>
      <c r="AK28" s="70" t="b">
        <f t="shared" si="5"/>
        <v>0</v>
      </c>
      <c r="AL28" s="1"/>
      <c r="AM28" s="1"/>
      <c r="AN28" s="1"/>
      <c r="AO28" s="1"/>
    </row>
    <row r="29" spans="2:41" ht="15" customHeight="1" thickBot="1">
      <c r="B29" s="1"/>
      <c r="C29" s="64" t="s">
        <v>527</v>
      </c>
      <c r="D29" s="175">
        <f>SUM(D16:D28)</f>
        <v>0</v>
      </c>
      <c r="E29" s="1"/>
      <c r="H29" s="1"/>
      <c r="N29" s="64" t="s">
        <v>571</v>
      </c>
      <c r="O29" s="105">
        <f>(initial_points-attribute_cost_total)-trait_cost_ttl</f>
        <v>-2</v>
      </c>
      <c r="P29" s="263"/>
      <c r="Q29" s="106"/>
      <c r="R29" s="106"/>
      <c r="S29" s="268"/>
      <c r="T29" s="62"/>
      <c r="U29" s="1">
        <v>4</v>
      </c>
      <c r="V29" s="78" t="s">
        <v>938</v>
      </c>
      <c r="W29" s="78">
        <v>115</v>
      </c>
      <c r="AB29" s="69" t="str">
        <f t="shared" si="3"/>
        <v> ()</v>
      </c>
      <c r="AI29" s="70" t="b">
        <f t="shared" si="6"/>
        <v>0</v>
      </c>
      <c r="AJ29" s="70" t="b">
        <f t="shared" si="4"/>
        <v>0</v>
      </c>
      <c r="AK29" s="70" t="b">
        <f t="shared" si="5"/>
        <v>0</v>
      </c>
      <c r="AL29" s="1"/>
      <c r="AM29" s="1"/>
      <c r="AN29" s="1"/>
      <c r="AO29" s="1"/>
    </row>
    <row r="30" spans="2:41" ht="15" customHeight="1">
      <c r="B30" s="66" t="s">
        <v>94</v>
      </c>
      <c r="C30" s="1"/>
      <c r="D30" s="1"/>
      <c r="E30" s="1"/>
      <c r="F30" s="1"/>
      <c r="G30" s="1"/>
      <c r="H30" s="1"/>
      <c r="P30" s="263"/>
      <c r="Q30" s="106"/>
      <c r="R30" s="106"/>
      <c r="S30" s="268"/>
      <c r="T30" s="62"/>
      <c r="U30" s="1">
        <v>5</v>
      </c>
      <c r="V30" s="78" t="s">
        <v>939</v>
      </c>
      <c r="W30" s="78">
        <v>135</v>
      </c>
      <c r="AB30" s="69" t="str">
        <f t="shared" si="3"/>
        <v> ()</v>
      </c>
      <c r="AI30" s="70" t="b">
        <f t="shared" si="6"/>
        <v>0</v>
      </c>
      <c r="AJ30" s="70" t="b">
        <f t="shared" si="4"/>
        <v>0</v>
      </c>
      <c r="AK30" s="70" t="b">
        <f t="shared" si="5"/>
        <v>0</v>
      </c>
      <c r="AL30" s="1"/>
      <c r="AM30" s="1"/>
      <c r="AN30" s="1"/>
      <c r="AO30" s="1"/>
    </row>
    <row r="31" spans="2:41" ht="15" customHeight="1">
      <c r="B31" s="1" t="s">
        <v>95</v>
      </c>
      <c r="D31" s="1" t="s">
        <v>96</v>
      </c>
      <c r="F31" s="1"/>
      <c r="G31" s="1"/>
      <c r="H31" s="68" t="s">
        <v>97</v>
      </c>
      <c r="K31" s="1" t="s">
        <v>85</v>
      </c>
      <c r="L31" s="271" t="s">
        <v>490</v>
      </c>
      <c r="M31" s="271"/>
      <c r="N31" s="1" t="s">
        <v>1153</v>
      </c>
      <c r="P31" s="263"/>
      <c r="Q31" s="106"/>
      <c r="R31" s="106"/>
      <c r="S31" s="268"/>
      <c r="T31" s="62"/>
      <c r="U31" s="1">
        <v>6</v>
      </c>
      <c r="V31" s="78" t="s">
        <v>940</v>
      </c>
      <c r="W31" s="78">
        <v>155</v>
      </c>
      <c r="AB31" s="69" t="str">
        <f t="shared" si="3"/>
        <v> ()</v>
      </c>
      <c r="AI31" s="70" t="b">
        <f t="shared" si="6"/>
        <v>0</v>
      </c>
      <c r="AJ31" s="70" t="b">
        <f t="shared" si="4"/>
        <v>0</v>
      </c>
      <c r="AK31" s="70" t="b">
        <f t="shared" si="5"/>
        <v>0</v>
      </c>
      <c r="AL31" s="1"/>
      <c r="AM31" s="1"/>
      <c r="AN31" s="1" t="s">
        <v>1126</v>
      </c>
      <c r="AO31" s="1"/>
    </row>
    <row r="32" spans="2:41" ht="15" customHeight="1" hidden="1">
      <c r="B32" s="1"/>
      <c r="D32" s="1"/>
      <c r="F32" s="1"/>
      <c r="G32" s="1" t="s">
        <v>734</v>
      </c>
      <c r="H32" s="271" t="s">
        <v>46</v>
      </c>
      <c r="I32" s="271"/>
      <c r="J32" s="271"/>
      <c r="L32" s="89"/>
      <c r="M32" s="89"/>
      <c r="P32" s="263"/>
      <c r="Q32" s="106"/>
      <c r="R32" s="106"/>
      <c r="S32" s="268"/>
      <c r="T32" s="62"/>
      <c r="V32" s="101"/>
      <c r="W32" s="101"/>
      <c r="AB32" s="69" t="str">
        <f t="shared" si="3"/>
        <v> ()</v>
      </c>
      <c r="AI32" s="70" t="b">
        <f>OR(AJ32=TRUE,AK32=TRUE)</f>
        <v>0</v>
      </c>
      <c r="AJ32" s="70" t="b">
        <f t="shared" si="4"/>
        <v>0</v>
      </c>
      <c r="AK32" s="70" t="b">
        <f t="shared" si="5"/>
        <v>0</v>
      </c>
      <c r="AL32" s="1"/>
      <c r="AM32" s="1"/>
      <c r="AN32" s="1"/>
      <c r="AO32" s="1"/>
    </row>
    <row r="33" spans="2:41" ht="15" customHeight="1">
      <c r="B33" s="222"/>
      <c r="C33" s="226"/>
      <c r="D33" s="233"/>
      <c r="E33" s="233"/>
      <c r="F33" s="233"/>
      <c r="G33" s="146" t="str">
        <f aca="true" t="shared" si="7" ref="G33:G46">B33&amp;": "&amp;D33</f>
        <v>: </v>
      </c>
      <c r="H33" s="254"/>
      <c r="I33" s="254"/>
      <c r="J33" s="254"/>
      <c r="K33" s="145">
        <f aca="true" t="shared" si="8" ref="K33:K47">IF(D33="general",IF(ISNA(VLOOKUP(H33,die_costs,3,FALSE)),0,VLOOKUP(H33,die_costs,3,FALSE)),IF(ISNA(VLOOKUP(H33,die_costs,4,FALSE)),0,VLOOKUP(H33,die_costs,4,FALSE)))</f>
        <v>0</v>
      </c>
      <c r="L33" s="237"/>
      <c r="M33" s="237"/>
      <c r="N33" s="230"/>
      <c r="O33" s="231"/>
      <c r="P33" s="263"/>
      <c r="Q33" s="106"/>
      <c r="R33" s="106"/>
      <c r="S33" s="268"/>
      <c r="T33" s="62"/>
      <c r="U33" s="1">
        <v>7</v>
      </c>
      <c r="AI33" s="70" t="b">
        <f aca="true" t="shared" si="9" ref="AI33:AI39">OR(AJ33=TRUE,AK33=TRUE)</f>
        <v>0</v>
      </c>
      <c r="AJ33" s="70" t="b">
        <f aca="true" t="shared" si="10" ref="AJ33:AJ39">AND(D49&lt;&gt;"general",OR(H49="d8",H49="d10",H49="d12",H49="d12 + d2",H49="d12 + d4",H49="d12 + d6",H49="d12 + d8",H49="d12 + d10",H49="d12 + d12",,H49="d12 + d12 + d2",H49="d12 + d12 + d4",H49="d12 + d12 + d6",H49="d12 + d12 + d8",H49="d12 + d12 + d10",H49="d12 + d12 + d12",H49="d12 + d12 + d12 + d2",H49="d12 + d12 + d12 + d4",H49="d12 + d12 + d12 + d6",H49="d12 + d12 + d12 + d8",H49="d12 + d12 + d12 + d10",H49="d12 + d12 + d12 + d12"))</f>
        <v>0</v>
      </c>
      <c r="AK33" s="70" t="b">
        <f aca="true" t="shared" si="11" ref="AK33:AK39">AND(D49="general",OR(H49="d6",H49="d4",H49="d2"))</f>
        <v>0</v>
      </c>
      <c r="AL33" s="1"/>
      <c r="AM33" s="1"/>
      <c r="AN33" s="1" t="b">
        <f aca="true" t="shared" si="12" ref="AN33:AN53">AND(Level="Greenhorn",$K33&gt;=8)</f>
        <v>0</v>
      </c>
      <c r="AO33" s="1"/>
    </row>
    <row r="34" spans="2:41" ht="15" customHeight="1">
      <c r="B34" s="222"/>
      <c r="C34" s="226"/>
      <c r="D34" s="233"/>
      <c r="E34" s="233"/>
      <c r="F34" s="233"/>
      <c r="G34" s="146" t="str">
        <f t="shared" si="7"/>
        <v>: </v>
      </c>
      <c r="H34" s="234"/>
      <c r="I34" s="235"/>
      <c r="J34" s="236"/>
      <c r="K34" s="145">
        <f t="shared" si="8"/>
        <v>0</v>
      </c>
      <c r="L34" s="237"/>
      <c r="M34" s="237"/>
      <c r="N34" s="230"/>
      <c r="O34" s="231"/>
      <c r="P34" s="263"/>
      <c r="Q34" s="106"/>
      <c r="R34" s="106"/>
      <c r="S34" s="268"/>
      <c r="T34" s="62"/>
      <c r="U34" s="1">
        <v>8</v>
      </c>
      <c r="V34" s="83" t="s">
        <v>941</v>
      </c>
      <c r="W34" s="83" t="s">
        <v>942</v>
      </c>
      <c r="AI34" s="70" t="b">
        <f t="shared" si="9"/>
        <v>0</v>
      </c>
      <c r="AJ34" s="70" t="b">
        <f t="shared" si="10"/>
        <v>0</v>
      </c>
      <c r="AK34" s="70" t="b">
        <f t="shared" si="11"/>
        <v>0</v>
      </c>
      <c r="AL34" s="1"/>
      <c r="AM34" s="1"/>
      <c r="AN34" s="1" t="b">
        <f t="shared" si="12"/>
        <v>0</v>
      </c>
      <c r="AO34" s="1"/>
    </row>
    <row r="35" spans="2:41" ht="15" customHeight="1">
      <c r="B35" s="222"/>
      <c r="C35" s="226"/>
      <c r="D35" s="233"/>
      <c r="E35" s="233"/>
      <c r="F35" s="233"/>
      <c r="G35" s="146" t="str">
        <f t="shared" si="7"/>
        <v>: </v>
      </c>
      <c r="H35" s="234"/>
      <c r="I35" s="235"/>
      <c r="J35" s="236"/>
      <c r="K35" s="145">
        <f t="shared" si="8"/>
        <v>0</v>
      </c>
      <c r="L35" s="237"/>
      <c r="M35" s="237"/>
      <c r="N35" s="230"/>
      <c r="O35" s="231"/>
      <c r="P35" s="263"/>
      <c r="Q35" s="106"/>
      <c r="R35" s="106"/>
      <c r="S35" s="268"/>
      <c r="T35" s="62"/>
      <c r="U35" s="1">
        <v>9</v>
      </c>
      <c r="V35" s="82">
        <v>1</v>
      </c>
      <c r="W35" s="82" t="s">
        <v>60</v>
      </c>
      <c r="AI35" s="70" t="b">
        <f t="shared" si="9"/>
        <v>0</v>
      </c>
      <c r="AJ35" s="70" t="b">
        <f t="shared" si="10"/>
        <v>0</v>
      </c>
      <c r="AK35" s="70" t="b">
        <f t="shared" si="11"/>
        <v>0</v>
      </c>
      <c r="AL35" s="1"/>
      <c r="AM35" s="1"/>
      <c r="AN35" s="1" t="b">
        <f t="shared" si="12"/>
        <v>0</v>
      </c>
      <c r="AO35" s="1"/>
    </row>
    <row r="36" spans="2:41" ht="15" customHeight="1">
      <c r="B36" s="232"/>
      <c r="C36" s="232"/>
      <c r="D36" s="233"/>
      <c r="E36" s="233"/>
      <c r="F36" s="233"/>
      <c r="G36" s="146" t="str">
        <f t="shared" si="7"/>
        <v>: </v>
      </c>
      <c r="H36" s="234"/>
      <c r="I36" s="235"/>
      <c r="J36" s="236"/>
      <c r="K36" s="145">
        <f t="shared" si="8"/>
        <v>0</v>
      </c>
      <c r="L36" s="237"/>
      <c r="M36" s="237"/>
      <c r="N36" s="230"/>
      <c r="O36" s="231"/>
      <c r="P36" s="263"/>
      <c r="Q36" s="106"/>
      <c r="R36" s="106"/>
      <c r="S36" s="268"/>
      <c r="T36" s="62"/>
      <c r="U36" s="1">
        <v>10</v>
      </c>
      <c r="V36" s="81">
        <v>2</v>
      </c>
      <c r="W36" s="81" t="s">
        <v>61</v>
      </c>
      <c r="AI36" s="70" t="b">
        <f t="shared" si="9"/>
        <v>0</v>
      </c>
      <c r="AJ36" s="70" t="b">
        <f t="shared" si="10"/>
        <v>0</v>
      </c>
      <c r="AK36" s="70" t="b">
        <f t="shared" si="11"/>
        <v>0</v>
      </c>
      <c r="AL36" s="1"/>
      <c r="AM36" s="1"/>
      <c r="AN36" s="1" t="b">
        <f t="shared" si="12"/>
        <v>0</v>
      </c>
      <c r="AO36" s="1"/>
    </row>
    <row r="37" spans="2:41" ht="15" customHeight="1">
      <c r="B37" s="222"/>
      <c r="C37" s="226"/>
      <c r="D37" s="233"/>
      <c r="E37" s="233"/>
      <c r="F37" s="233"/>
      <c r="G37" s="146" t="str">
        <f t="shared" si="7"/>
        <v>: </v>
      </c>
      <c r="H37" s="234"/>
      <c r="I37" s="235"/>
      <c r="J37" s="236"/>
      <c r="K37" s="145">
        <f t="shared" si="8"/>
        <v>0</v>
      </c>
      <c r="L37" s="237"/>
      <c r="M37" s="237"/>
      <c r="N37" s="230"/>
      <c r="O37" s="231"/>
      <c r="P37" s="263"/>
      <c r="Q37" s="106"/>
      <c r="R37" s="106"/>
      <c r="S37" s="268"/>
      <c r="T37" s="62"/>
      <c r="U37" s="1">
        <v>11</v>
      </c>
      <c r="V37" s="81">
        <v>3</v>
      </c>
      <c r="W37" s="81" t="s">
        <v>62</v>
      </c>
      <c r="AI37" s="70" t="b">
        <f t="shared" si="9"/>
        <v>0</v>
      </c>
      <c r="AJ37" s="70" t="b">
        <f t="shared" si="10"/>
        <v>0</v>
      </c>
      <c r="AK37" s="70" t="b">
        <f t="shared" si="11"/>
        <v>0</v>
      </c>
      <c r="AL37" s="1"/>
      <c r="AM37" s="1"/>
      <c r="AN37" s="1" t="b">
        <f t="shared" si="12"/>
        <v>0</v>
      </c>
      <c r="AO37" s="1"/>
    </row>
    <row r="38" spans="2:41" ht="15" customHeight="1">
      <c r="B38" s="222"/>
      <c r="C38" s="226"/>
      <c r="D38" s="233"/>
      <c r="E38" s="233"/>
      <c r="F38" s="233"/>
      <c r="G38" s="146" t="str">
        <f t="shared" si="7"/>
        <v>: </v>
      </c>
      <c r="H38" s="234"/>
      <c r="I38" s="235"/>
      <c r="J38" s="236"/>
      <c r="K38" s="145">
        <f t="shared" si="8"/>
        <v>0</v>
      </c>
      <c r="L38" s="237"/>
      <c r="M38" s="237"/>
      <c r="N38" s="230"/>
      <c r="O38" s="231"/>
      <c r="P38" s="263"/>
      <c r="Q38" s="106"/>
      <c r="R38" s="106"/>
      <c r="S38" s="268"/>
      <c r="T38" s="62"/>
      <c r="U38" s="1">
        <v>12</v>
      </c>
      <c r="V38" s="81">
        <v>4</v>
      </c>
      <c r="W38" s="81" t="s">
        <v>63</v>
      </c>
      <c r="AI38" s="70" t="b">
        <f t="shared" si="9"/>
        <v>0</v>
      </c>
      <c r="AJ38" s="70" t="b">
        <f t="shared" si="10"/>
        <v>0</v>
      </c>
      <c r="AK38" s="70" t="b">
        <f t="shared" si="11"/>
        <v>0</v>
      </c>
      <c r="AL38" s="1"/>
      <c r="AM38" s="1"/>
      <c r="AN38" s="1" t="b">
        <f t="shared" si="12"/>
        <v>0</v>
      </c>
      <c r="AO38" s="1"/>
    </row>
    <row r="39" spans="2:41" ht="15" customHeight="1">
      <c r="B39" s="222"/>
      <c r="C39" s="226"/>
      <c r="D39" s="233"/>
      <c r="E39" s="233"/>
      <c r="F39" s="233"/>
      <c r="G39" s="146" t="str">
        <f t="shared" si="7"/>
        <v>: </v>
      </c>
      <c r="H39" s="234"/>
      <c r="I39" s="235"/>
      <c r="J39" s="236"/>
      <c r="K39" s="145">
        <f t="shared" si="8"/>
        <v>0</v>
      </c>
      <c r="L39" s="237"/>
      <c r="M39" s="237"/>
      <c r="N39" s="230"/>
      <c r="O39" s="231"/>
      <c r="P39" s="263"/>
      <c r="Q39" s="106"/>
      <c r="R39" s="106"/>
      <c r="S39" s="268"/>
      <c r="T39" s="62"/>
      <c r="U39" s="1">
        <v>13</v>
      </c>
      <c r="V39" s="81">
        <v>5</v>
      </c>
      <c r="W39" s="81" t="s">
        <v>64</v>
      </c>
      <c r="AI39" s="70" t="b">
        <f t="shared" si="9"/>
        <v>0</v>
      </c>
      <c r="AJ39" s="70" t="b">
        <f t="shared" si="10"/>
        <v>0</v>
      </c>
      <c r="AK39" s="70" t="b">
        <f t="shared" si="11"/>
        <v>0</v>
      </c>
      <c r="AL39" s="1"/>
      <c r="AM39" s="1"/>
      <c r="AN39" s="1" t="b">
        <f t="shared" si="12"/>
        <v>0</v>
      </c>
      <c r="AO39" s="1"/>
    </row>
    <row r="40" spans="2:41" ht="15" customHeight="1">
      <c r="B40" s="222"/>
      <c r="C40" s="226"/>
      <c r="D40" s="223"/>
      <c r="E40" s="213"/>
      <c r="F40" s="214"/>
      <c r="G40" s="146" t="str">
        <f t="shared" si="7"/>
        <v>: </v>
      </c>
      <c r="H40" s="234"/>
      <c r="I40" s="235"/>
      <c r="J40" s="236"/>
      <c r="K40" s="145">
        <f t="shared" si="8"/>
        <v>0</v>
      </c>
      <c r="L40" s="237"/>
      <c r="M40" s="237"/>
      <c r="N40" s="230"/>
      <c r="O40" s="231"/>
      <c r="P40" s="263"/>
      <c r="Q40" s="106"/>
      <c r="R40" s="106"/>
      <c r="S40" s="268"/>
      <c r="T40" s="62"/>
      <c r="U40" s="1">
        <v>14</v>
      </c>
      <c r="V40" s="81">
        <v>6</v>
      </c>
      <c r="W40" s="81" t="s">
        <v>65</v>
      </c>
      <c r="AI40" s="1"/>
      <c r="AJ40" s="1"/>
      <c r="AK40" s="1"/>
      <c r="AL40" s="1"/>
      <c r="AM40" s="1"/>
      <c r="AN40" s="1" t="b">
        <f t="shared" si="12"/>
        <v>0</v>
      </c>
      <c r="AO40" s="1"/>
    </row>
    <row r="41" spans="2:41" ht="15" customHeight="1">
      <c r="B41" s="222"/>
      <c r="C41" s="226"/>
      <c r="D41" s="233"/>
      <c r="E41" s="233"/>
      <c r="F41" s="233"/>
      <c r="G41" s="146" t="str">
        <f t="shared" si="7"/>
        <v>: </v>
      </c>
      <c r="H41" s="234"/>
      <c r="I41" s="235"/>
      <c r="J41" s="236"/>
      <c r="K41" s="145">
        <f t="shared" si="8"/>
        <v>0</v>
      </c>
      <c r="L41" s="237"/>
      <c r="M41" s="237"/>
      <c r="N41" s="230"/>
      <c r="O41" s="231"/>
      <c r="P41" s="263"/>
      <c r="Q41" s="106"/>
      <c r="R41" s="106"/>
      <c r="S41" s="268"/>
      <c r="T41" s="62"/>
      <c r="U41" s="1">
        <v>15</v>
      </c>
      <c r="V41" s="81">
        <v>7</v>
      </c>
      <c r="W41" s="81" t="s">
        <v>943</v>
      </c>
      <c r="AI41" s="1"/>
      <c r="AJ41" s="1"/>
      <c r="AK41" s="1"/>
      <c r="AL41" s="1"/>
      <c r="AM41" s="1"/>
      <c r="AN41" s="1" t="b">
        <f t="shared" si="12"/>
        <v>0</v>
      </c>
      <c r="AO41" s="1"/>
    </row>
    <row r="42" spans="2:41" ht="15" customHeight="1">
      <c r="B42" s="222"/>
      <c r="C42" s="226"/>
      <c r="D42" s="233"/>
      <c r="E42" s="233"/>
      <c r="F42" s="233"/>
      <c r="G42" s="146" t="str">
        <f t="shared" si="7"/>
        <v>: </v>
      </c>
      <c r="H42" s="234"/>
      <c r="I42" s="235"/>
      <c r="J42" s="236"/>
      <c r="K42" s="145">
        <f t="shared" si="8"/>
        <v>0</v>
      </c>
      <c r="L42" s="237"/>
      <c r="M42" s="237"/>
      <c r="N42" s="230"/>
      <c r="O42" s="231"/>
      <c r="P42" s="263"/>
      <c r="Q42" s="106"/>
      <c r="R42" s="106"/>
      <c r="S42" s="268"/>
      <c r="T42" s="62"/>
      <c r="U42" s="1">
        <v>16</v>
      </c>
      <c r="V42" s="81">
        <v>8</v>
      </c>
      <c r="W42" s="81" t="s">
        <v>944</v>
      </c>
      <c r="AI42" s="1"/>
      <c r="AJ42" s="1"/>
      <c r="AK42" s="1"/>
      <c r="AL42" s="1"/>
      <c r="AM42" s="1"/>
      <c r="AN42" s="1" t="b">
        <f t="shared" si="12"/>
        <v>0</v>
      </c>
      <c r="AO42" s="1"/>
    </row>
    <row r="43" spans="2:41" ht="15" customHeight="1">
      <c r="B43" s="222"/>
      <c r="C43" s="226"/>
      <c r="D43" s="233"/>
      <c r="E43" s="233"/>
      <c r="F43" s="233"/>
      <c r="G43" s="146" t="str">
        <f t="shared" si="7"/>
        <v>: </v>
      </c>
      <c r="H43" s="234"/>
      <c r="I43" s="235"/>
      <c r="J43" s="236"/>
      <c r="K43" s="145">
        <f t="shared" si="8"/>
        <v>0</v>
      </c>
      <c r="L43" s="237"/>
      <c r="M43" s="237"/>
      <c r="N43" s="230"/>
      <c r="O43" s="231"/>
      <c r="P43" s="263"/>
      <c r="Q43" s="106"/>
      <c r="R43" s="106"/>
      <c r="S43" s="268"/>
      <c r="T43" s="62"/>
      <c r="U43" s="1">
        <v>17</v>
      </c>
      <c r="V43" s="81">
        <v>9</v>
      </c>
      <c r="W43" s="81" t="s">
        <v>945</v>
      </c>
      <c r="AI43" s="1"/>
      <c r="AJ43" s="1"/>
      <c r="AK43" s="1"/>
      <c r="AL43" s="1"/>
      <c r="AM43" s="1"/>
      <c r="AN43" s="1" t="b">
        <f t="shared" si="12"/>
        <v>0</v>
      </c>
      <c r="AO43" s="1"/>
    </row>
    <row r="44" spans="2:41" ht="15" customHeight="1">
      <c r="B44" s="222"/>
      <c r="C44" s="226"/>
      <c r="D44" s="223"/>
      <c r="E44" s="213"/>
      <c r="F44" s="214"/>
      <c r="G44" s="146" t="str">
        <f t="shared" si="7"/>
        <v>: </v>
      </c>
      <c r="H44" s="234"/>
      <c r="I44" s="235"/>
      <c r="J44" s="236"/>
      <c r="K44" s="145">
        <f t="shared" si="8"/>
        <v>0</v>
      </c>
      <c r="L44" s="237"/>
      <c r="M44" s="237"/>
      <c r="N44" s="230"/>
      <c r="O44" s="231"/>
      <c r="P44" s="263"/>
      <c r="Q44" s="106"/>
      <c r="R44" s="106"/>
      <c r="S44" s="268"/>
      <c r="T44" s="62"/>
      <c r="U44" s="1">
        <v>18</v>
      </c>
      <c r="V44" s="81">
        <v>10</v>
      </c>
      <c r="W44" s="81" t="s">
        <v>946</v>
      </c>
      <c r="AI44" s="1"/>
      <c r="AJ44" s="1"/>
      <c r="AK44" s="1"/>
      <c r="AL44" s="1"/>
      <c r="AM44" s="1"/>
      <c r="AN44" s="1" t="b">
        <f t="shared" si="12"/>
        <v>0</v>
      </c>
      <c r="AO44" s="1"/>
    </row>
    <row r="45" spans="2:41" ht="15" customHeight="1">
      <c r="B45" s="222"/>
      <c r="C45" s="226"/>
      <c r="D45" s="223"/>
      <c r="E45" s="213"/>
      <c r="F45" s="214"/>
      <c r="G45" s="146" t="str">
        <f t="shared" si="7"/>
        <v>: </v>
      </c>
      <c r="H45" s="234"/>
      <c r="I45" s="235"/>
      <c r="J45" s="236"/>
      <c r="K45" s="145">
        <f t="shared" si="8"/>
        <v>0</v>
      </c>
      <c r="L45" s="237"/>
      <c r="M45" s="237"/>
      <c r="N45" s="230"/>
      <c r="O45" s="231"/>
      <c r="P45" s="263"/>
      <c r="Q45" s="106"/>
      <c r="R45" s="106"/>
      <c r="S45" s="268"/>
      <c r="T45" s="62"/>
      <c r="U45" s="1">
        <v>19</v>
      </c>
      <c r="V45" s="81">
        <v>11</v>
      </c>
      <c r="W45" s="81" t="s">
        <v>947</v>
      </c>
      <c r="AI45" s="1"/>
      <c r="AJ45" s="1"/>
      <c r="AK45" s="1"/>
      <c r="AL45" s="1"/>
      <c r="AM45" s="1"/>
      <c r="AN45" s="1" t="b">
        <f t="shared" si="12"/>
        <v>0</v>
      </c>
      <c r="AO45" s="1"/>
    </row>
    <row r="46" spans="2:41" ht="15" customHeight="1">
      <c r="B46" s="232"/>
      <c r="C46" s="232"/>
      <c r="D46" s="223"/>
      <c r="E46" s="213"/>
      <c r="F46" s="214"/>
      <c r="G46" s="146" t="str">
        <f t="shared" si="7"/>
        <v>: </v>
      </c>
      <c r="H46" s="234"/>
      <c r="I46" s="235"/>
      <c r="J46" s="236"/>
      <c r="K46" s="145">
        <f t="shared" si="8"/>
        <v>0</v>
      </c>
      <c r="L46" s="237"/>
      <c r="M46" s="237"/>
      <c r="N46" s="230"/>
      <c r="O46" s="231"/>
      <c r="P46" s="263"/>
      <c r="Q46" s="106"/>
      <c r="R46" s="106"/>
      <c r="S46" s="268"/>
      <c r="T46" s="62"/>
      <c r="U46" s="1">
        <v>20</v>
      </c>
      <c r="V46" s="81">
        <v>12</v>
      </c>
      <c r="W46" s="81" t="s">
        <v>948</v>
      </c>
      <c r="AI46" s="1"/>
      <c r="AJ46" s="1"/>
      <c r="AK46" s="1"/>
      <c r="AL46" s="1"/>
      <c r="AM46" s="1"/>
      <c r="AN46" s="1" t="b">
        <f t="shared" si="12"/>
        <v>0</v>
      </c>
      <c r="AO46" s="1"/>
    </row>
    <row r="47" spans="2:41" ht="15" customHeight="1">
      <c r="B47" s="232"/>
      <c r="C47" s="232"/>
      <c r="D47" s="233"/>
      <c r="E47" s="233"/>
      <c r="F47" s="233"/>
      <c r="G47" s="146" t="str">
        <f aca="true" t="shared" si="13" ref="G47:G53">B47&amp;": "&amp;D47</f>
        <v>: </v>
      </c>
      <c r="H47" s="234"/>
      <c r="I47" s="235"/>
      <c r="J47" s="236"/>
      <c r="K47" s="145">
        <f t="shared" si="8"/>
        <v>0</v>
      </c>
      <c r="L47" s="237"/>
      <c r="M47" s="237"/>
      <c r="N47" s="230"/>
      <c r="O47" s="231"/>
      <c r="P47" s="263"/>
      <c r="Q47" s="106"/>
      <c r="R47" s="106"/>
      <c r="S47" s="268"/>
      <c r="T47" s="62"/>
      <c r="U47" s="1">
        <v>21</v>
      </c>
      <c r="V47" s="249" t="s">
        <v>1036</v>
      </c>
      <c r="W47" s="249"/>
      <c r="AI47" s="1"/>
      <c r="AJ47" s="1"/>
      <c r="AK47" s="1"/>
      <c r="AL47" s="1"/>
      <c r="AM47" s="1"/>
      <c r="AN47" s="1" t="b">
        <f t="shared" si="12"/>
        <v>0</v>
      </c>
      <c r="AO47" s="1"/>
    </row>
    <row r="48" spans="2:41" ht="15" customHeight="1">
      <c r="B48" s="232"/>
      <c r="C48" s="232"/>
      <c r="D48" s="233"/>
      <c r="E48" s="233"/>
      <c r="F48" s="233"/>
      <c r="G48" s="146" t="str">
        <f t="shared" si="13"/>
        <v>: </v>
      </c>
      <c r="H48" s="234"/>
      <c r="I48" s="235"/>
      <c r="J48" s="236"/>
      <c r="K48" s="145">
        <f aca="true" t="shared" si="14" ref="K48:K53">IF(D48="general",IF(ISNA(VLOOKUP(H48,die_costs,3,FALSE)),0,VLOOKUP(H48,die_costs,3,FALSE)),IF(ISNA(VLOOKUP(H48,die_costs,4,FALSE)),0,VLOOKUP(H48,die_costs,4,FALSE)))</f>
        <v>0</v>
      </c>
      <c r="L48" s="237"/>
      <c r="M48" s="237"/>
      <c r="N48" s="230"/>
      <c r="O48" s="231"/>
      <c r="P48" s="263"/>
      <c r="Q48" s="106"/>
      <c r="R48" s="106"/>
      <c r="S48" s="268"/>
      <c r="T48" s="62"/>
      <c r="U48" s="1">
        <v>22</v>
      </c>
      <c r="V48" s="250"/>
      <c r="W48" s="250"/>
      <c r="AI48" s="1"/>
      <c r="AJ48" s="1"/>
      <c r="AK48" s="1"/>
      <c r="AL48" s="1"/>
      <c r="AM48" s="1"/>
      <c r="AN48" s="1" t="b">
        <f t="shared" si="12"/>
        <v>0</v>
      </c>
      <c r="AO48" s="1"/>
    </row>
    <row r="49" spans="2:41" ht="13.5" thickBot="1">
      <c r="B49" s="232"/>
      <c r="C49" s="232"/>
      <c r="D49" s="233"/>
      <c r="E49" s="233"/>
      <c r="F49" s="233"/>
      <c r="G49" s="146" t="str">
        <f t="shared" si="13"/>
        <v>: </v>
      </c>
      <c r="H49" s="234"/>
      <c r="I49" s="235"/>
      <c r="J49" s="236"/>
      <c r="K49" s="145">
        <f t="shared" si="14"/>
        <v>0</v>
      </c>
      <c r="L49" s="237"/>
      <c r="M49" s="237"/>
      <c r="N49" s="230"/>
      <c r="O49" s="231"/>
      <c r="P49" s="265"/>
      <c r="Q49" s="107"/>
      <c r="R49" s="107"/>
      <c r="S49" s="270"/>
      <c r="T49" s="62"/>
      <c r="U49" s="1">
        <v>23</v>
      </c>
      <c r="V49" s="250"/>
      <c r="W49" s="250"/>
      <c r="AI49" s="1"/>
      <c r="AJ49" s="1"/>
      <c r="AK49" s="1"/>
      <c r="AL49" s="1"/>
      <c r="AM49" s="1"/>
      <c r="AN49" s="1" t="b">
        <f t="shared" si="12"/>
        <v>0</v>
      </c>
      <c r="AO49" s="1"/>
    </row>
    <row r="50" spans="2:41" ht="12.75">
      <c r="B50" s="232"/>
      <c r="C50" s="232"/>
      <c r="D50" s="233"/>
      <c r="E50" s="233"/>
      <c r="F50" s="233"/>
      <c r="G50" s="146" t="str">
        <f t="shared" si="13"/>
        <v>: </v>
      </c>
      <c r="H50" s="234"/>
      <c r="I50" s="235"/>
      <c r="J50" s="236"/>
      <c r="K50" s="145">
        <f t="shared" si="14"/>
        <v>0</v>
      </c>
      <c r="L50" s="237"/>
      <c r="M50" s="237"/>
      <c r="N50" s="230"/>
      <c r="O50" s="231"/>
      <c r="P50" s="191"/>
      <c r="Q50" s="62"/>
      <c r="R50" s="62"/>
      <c r="S50" s="192"/>
      <c r="T50" s="62"/>
      <c r="V50" s="188"/>
      <c r="W50" s="188"/>
      <c r="AI50" s="1"/>
      <c r="AJ50" s="1"/>
      <c r="AK50" s="1"/>
      <c r="AL50" s="1"/>
      <c r="AM50" s="1"/>
      <c r="AN50" s="1" t="b">
        <f t="shared" si="12"/>
        <v>0</v>
      </c>
      <c r="AO50" s="1"/>
    </row>
    <row r="51" spans="2:41" ht="12.75">
      <c r="B51" s="232"/>
      <c r="C51" s="232"/>
      <c r="D51" s="233"/>
      <c r="E51" s="233"/>
      <c r="F51" s="233"/>
      <c r="G51" s="146" t="str">
        <f t="shared" si="13"/>
        <v>: </v>
      </c>
      <c r="H51" s="234"/>
      <c r="I51" s="235"/>
      <c r="J51" s="236"/>
      <c r="K51" s="145">
        <f t="shared" si="14"/>
        <v>0</v>
      </c>
      <c r="L51" s="237"/>
      <c r="M51" s="237"/>
      <c r="N51" s="230"/>
      <c r="O51" s="231"/>
      <c r="P51" s="191"/>
      <c r="Q51" s="62"/>
      <c r="R51" s="62"/>
      <c r="S51" s="192"/>
      <c r="T51" s="62"/>
      <c r="V51" s="188"/>
      <c r="W51" s="188"/>
      <c r="AI51" s="1"/>
      <c r="AJ51" s="1"/>
      <c r="AK51" s="1"/>
      <c r="AL51" s="1"/>
      <c r="AM51" s="1"/>
      <c r="AN51" s="1" t="b">
        <f t="shared" si="12"/>
        <v>0</v>
      </c>
      <c r="AO51" s="1"/>
    </row>
    <row r="52" spans="2:41" ht="12.75">
      <c r="B52" s="232"/>
      <c r="C52" s="232"/>
      <c r="D52" s="233"/>
      <c r="E52" s="233"/>
      <c r="F52" s="233"/>
      <c r="G52" s="146" t="str">
        <f t="shared" si="13"/>
        <v>: </v>
      </c>
      <c r="H52" s="234"/>
      <c r="I52" s="235"/>
      <c r="J52" s="236"/>
      <c r="K52" s="145">
        <f t="shared" si="14"/>
        <v>0</v>
      </c>
      <c r="L52" s="237"/>
      <c r="M52" s="237"/>
      <c r="N52" s="230"/>
      <c r="O52" s="231"/>
      <c r="P52" s="191"/>
      <c r="Q52" s="62"/>
      <c r="R52" s="62"/>
      <c r="S52" s="192"/>
      <c r="T52" s="62"/>
      <c r="V52" s="188"/>
      <c r="W52" s="188"/>
      <c r="AI52" s="1"/>
      <c r="AJ52" s="1"/>
      <c r="AK52" s="1"/>
      <c r="AL52" s="1"/>
      <c r="AM52" s="1"/>
      <c r="AN52" s="1" t="b">
        <f t="shared" si="12"/>
        <v>0</v>
      </c>
      <c r="AO52" s="1"/>
    </row>
    <row r="53" spans="2:41" ht="13.5" thickBot="1">
      <c r="B53" s="232"/>
      <c r="C53" s="232"/>
      <c r="D53" s="233"/>
      <c r="E53" s="233"/>
      <c r="F53" s="233"/>
      <c r="G53" s="146" t="str">
        <f t="shared" si="13"/>
        <v>: </v>
      </c>
      <c r="H53" s="234"/>
      <c r="I53" s="235"/>
      <c r="J53" s="236"/>
      <c r="K53" s="145">
        <f t="shared" si="14"/>
        <v>0</v>
      </c>
      <c r="L53" s="237"/>
      <c r="M53" s="237"/>
      <c r="N53" s="230"/>
      <c r="O53" s="231"/>
      <c r="P53" s="191"/>
      <c r="Q53" s="62"/>
      <c r="R53" s="62"/>
      <c r="S53" s="192"/>
      <c r="T53" s="62"/>
      <c r="V53" s="188"/>
      <c r="W53" s="188"/>
      <c r="AI53" s="1"/>
      <c r="AJ53" s="1"/>
      <c r="AK53" s="1"/>
      <c r="AL53" s="1"/>
      <c r="AM53" s="1"/>
      <c r="AN53" s="1" t="b">
        <f t="shared" si="12"/>
        <v>0</v>
      </c>
      <c r="AO53" s="1"/>
    </row>
    <row r="54" spans="2:41" ht="13.5" thickBot="1">
      <c r="B54" s="72"/>
      <c r="C54" s="73"/>
      <c r="E54" s="65" t="s">
        <v>567</v>
      </c>
      <c r="F54" s="74">
        <f>(20+initial_points)</f>
        <v>62</v>
      </c>
      <c r="G54" s="73"/>
      <c r="H54" s="1"/>
      <c r="J54" s="75" t="s">
        <v>568</v>
      </c>
      <c r="K54" s="74">
        <f>Ttl._Skill_Points-SUM(skill_points)</f>
        <v>62</v>
      </c>
      <c r="P54" s="191"/>
      <c r="Q54" s="62"/>
      <c r="R54" s="62"/>
      <c r="S54" s="192"/>
      <c r="T54" s="62"/>
      <c r="V54" s="188"/>
      <c r="W54" s="188"/>
      <c r="AI54" s="1"/>
      <c r="AJ54" s="1"/>
      <c r="AK54" s="1"/>
      <c r="AL54" s="1"/>
      <c r="AM54" s="1"/>
      <c r="AN54" s="1"/>
      <c r="AO54" s="1"/>
    </row>
    <row r="55" spans="2:41" ht="12.75">
      <c r="B55" s="66" t="s">
        <v>44</v>
      </c>
      <c r="C55" s="1"/>
      <c r="D55" s="1"/>
      <c r="E55" s="1"/>
      <c r="F55" s="1"/>
      <c r="G55" s="1"/>
      <c r="H55" s="1"/>
      <c r="P55" s="71" t="s">
        <v>949</v>
      </c>
      <c r="R55" s="66"/>
      <c r="AI55" s="1"/>
      <c r="AJ55" s="1"/>
      <c r="AK55" s="1"/>
      <c r="AL55" s="1"/>
      <c r="AM55" s="1"/>
      <c r="AN55" s="1"/>
      <c r="AO55" s="1"/>
    </row>
    <row r="56" spans="2:43" ht="12.75">
      <c r="B56" s="113"/>
      <c r="C56" s="114" t="s">
        <v>1026</v>
      </c>
      <c r="D56" s="115"/>
      <c r="E56" s="115"/>
      <c r="F56" s="115"/>
      <c r="G56" s="115"/>
      <c r="H56" s="115"/>
      <c r="I56" s="114" t="s">
        <v>1027</v>
      </c>
      <c r="J56" s="115"/>
      <c r="K56" s="115"/>
      <c r="L56" s="115"/>
      <c r="M56" s="115"/>
      <c r="N56" s="115"/>
      <c r="O56" s="116"/>
      <c r="P56" s="71" t="s">
        <v>950</v>
      </c>
      <c r="AI56" s="1"/>
      <c r="AJ56" s="1"/>
      <c r="AK56" s="1"/>
      <c r="AL56" s="1"/>
      <c r="AM56" s="1"/>
      <c r="AN56" s="1"/>
      <c r="AP56" s="79"/>
      <c r="AQ56" s="79"/>
    </row>
    <row r="57" spans="2:43" ht="12.75">
      <c r="B57" s="117"/>
      <c r="C57" s="118" t="s">
        <v>1021</v>
      </c>
      <c r="D57" s="221" t="str">
        <f>agility_score</f>
        <v>d8</v>
      </c>
      <c r="E57" s="221"/>
      <c r="F57" s="119"/>
      <c r="G57" s="119"/>
      <c r="H57" s="119"/>
      <c r="I57" s="120" t="s">
        <v>1028</v>
      </c>
      <c r="J57" s="121" t="s">
        <v>1029</v>
      </c>
      <c r="K57" s="119"/>
      <c r="L57" s="122"/>
      <c r="M57" s="122"/>
      <c r="N57" s="122"/>
      <c r="O57" s="123"/>
      <c r="P57" s="71" t="s">
        <v>952</v>
      </c>
      <c r="AI57" s="1"/>
      <c r="AJ57" s="1"/>
      <c r="AK57" s="1"/>
      <c r="AL57" s="1"/>
      <c r="AM57" s="1"/>
      <c r="AN57" s="1"/>
      <c r="AO57" s="1"/>
      <c r="AP57" s="79"/>
      <c r="AQ57" s="79"/>
    </row>
    <row r="58" spans="2:43" ht="12.75">
      <c r="B58" s="117"/>
      <c r="C58" s="118" t="s">
        <v>1022</v>
      </c>
      <c r="D58" s="111" t="str">
        <f>agility_score&amp;" + Skill"</f>
        <v>d8 + Skill</v>
      </c>
      <c r="E58" s="111"/>
      <c r="F58" s="119"/>
      <c r="G58" s="119"/>
      <c r="H58" s="119"/>
      <c r="I58" s="118" t="s">
        <v>1030</v>
      </c>
      <c r="J58" s="121" t="s">
        <v>1031</v>
      </c>
      <c r="K58" s="119"/>
      <c r="L58" s="122"/>
      <c r="M58" s="122"/>
      <c r="N58" s="122"/>
      <c r="O58" s="123"/>
      <c r="P58" s="71" t="s">
        <v>951</v>
      </c>
      <c r="AI58" s="1"/>
      <c r="AJ58" s="1"/>
      <c r="AK58" s="1"/>
      <c r="AL58" s="1"/>
      <c r="AM58" s="1"/>
      <c r="AN58" s="1"/>
      <c r="AO58" s="1"/>
      <c r="AP58" s="79"/>
      <c r="AQ58" s="79"/>
    </row>
    <row r="59" spans="2:43" ht="12.75">
      <c r="B59" s="117"/>
      <c r="C59" s="118" t="s">
        <v>1023</v>
      </c>
      <c r="D59" s="111" t="str">
        <f>agility_score&amp;" + Athletics"</f>
        <v>d8 + Athletics</v>
      </c>
      <c r="E59" s="111"/>
      <c r="F59" s="119"/>
      <c r="G59" s="119"/>
      <c r="H59" s="119"/>
      <c r="I59" s="118" t="s">
        <v>1032</v>
      </c>
      <c r="J59" s="121" t="s">
        <v>1033</v>
      </c>
      <c r="K59" s="119"/>
      <c r="L59" s="122"/>
      <c r="M59" s="122"/>
      <c r="N59" s="122"/>
      <c r="O59" s="123"/>
      <c r="P59" s="71" t="s">
        <v>953</v>
      </c>
      <c r="AI59" s="1"/>
      <c r="AJ59" s="1"/>
      <c r="AK59" s="1"/>
      <c r="AL59" s="1"/>
      <c r="AM59" s="1"/>
      <c r="AN59" s="1"/>
      <c r="AO59" s="1"/>
      <c r="AP59" s="79"/>
      <c r="AQ59" s="79"/>
    </row>
    <row r="60" spans="2:43" ht="12.75">
      <c r="B60" s="124"/>
      <c r="C60" s="125" t="s">
        <v>1024</v>
      </c>
      <c r="D60" s="112" t="s">
        <v>1025</v>
      </c>
      <c r="E60" s="111"/>
      <c r="F60" s="126"/>
      <c r="G60" s="126"/>
      <c r="H60" s="126"/>
      <c r="I60" s="125" t="s">
        <v>1034</v>
      </c>
      <c r="J60" s="126" t="s">
        <v>1035</v>
      </c>
      <c r="K60" s="126"/>
      <c r="L60" s="127"/>
      <c r="M60" s="127"/>
      <c r="N60" s="127"/>
      <c r="O60" s="128"/>
      <c r="P60" s="71" t="s">
        <v>38</v>
      </c>
      <c r="AI60" s="1"/>
      <c r="AJ60" s="1"/>
      <c r="AK60" s="1"/>
      <c r="AL60" s="1"/>
      <c r="AM60" s="1"/>
      <c r="AN60" s="1"/>
      <c r="AO60" s="1"/>
      <c r="AP60" s="79"/>
      <c r="AQ60" s="79"/>
    </row>
    <row r="61" spans="2:43" ht="13.5" thickBot="1">
      <c r="B61" s="132" t="s">
        <v>47</v>
      </c>
      <c r="C61" s="133"/>
      <c r="D61" s="133"/>
      <c r="E61" s="133"/>
      <c r="F61" s="133" t="s">
        <v>1150</v>
      </c>
      <c r="G61" s="133"/>
      <c r="H61" s="133" t="s">
        <v>594</v>
      </c>
      <c r="I61" s="133"/>
      <c r="J61" s="133"/>
      <c r="K61" s="133"/>
      <c r="L61" s="134" t="s">
        <v>100</v>
      </c>
      <c r="M61" s="133"/>
      <c r="N61" s="133"/>
      <c r="O61" s="133"/>
      <c r="P61" s="135" t="s">
        <v>37</v>
      </c>
      <c r="Q61" s="135"/>
      <c r="R61" s="135"/>
      <c r="S61" s="135"/>
      <c r="T61" s="135"/>
      <c r="U61" s="129"/>
      <c r="V61" s="129"/>
      <c r="W61" s="129"/>
      <c r="X61" s="129"/>
      <c r="AI61" s="1"/>
      <c r="AJ61" s="1"/>
      <c r="AK61" s="1"/>
      <c r="AL61" s="1"/>
      <c r="AM61" s="1"/>
      <c r="AN61" s="1"/>
      <c r="AO61" s="1"/>
      <c r="AP61" s="79"/>
      <c r="AQ61" s="79"/>
    </row>
    <row r="62" spans="2:43" ht="13.5" thickTop="1">
      <c r="B62" s="37" t="s">
        <v>47</v>
      </c>
      <c r="C62" s="272"/>
      <c r="D62" s="272"/>
      <c r="E62" s="272"/>
      <c r="F62" s="102">
        <f>IF(ISNA((VLOOKUP($C$62,Equipment_table,12,FALSE))),"",(VLOOKUP($C$62,Equipment_table,12,FALSE)))</f>
      </c>
      <c r="G62" s="103"/>
      <c r="H62" s="243">
        <f>IF(ISNA((VLOOKUP($C$62,Equipment_table,14,FALSE))),"",(VLOOKUP($C$62,Equipment_table,14,FALSE)))</f>
      </c>
      <c r="I62" s="244">
        <f>IF(ISNA((VLOOKUP($C$62,Equipment_table,12,FALSE))),"",(VLOOKUP($C$62,Equipment_table,12,FALSE)))</f>
      </c>
      <c r="J62" s="244">
        <f>IF(ISNA((VLOOKUP($C$62,Equipment_table,12,FALSE))),"",(VLOOKUP($C$62,Equipment_table,12,FALSE)))</f>
      </c>
      <c r="K62" s="245">
        <f>IF(ISNA((VLOOKUP($C$62,Equipment_table,12,FALSE))),"",(VLOOKUP($C$62,Equipment_table,12,FALSE)))</f>
      </c>
      <c r="L62" s="273">
        <f>IF(ISNA((VLOOKUP($C$62,Equipment_table,17,FALSE))),"",(VLOOKUP($C$62,Equipment_table,17,FALSE)))</f>
      </c>
      <c r="M62" s="274">
        <f>IF(ISNA((VLOOKUP($C$62,Equipment_table,12,FALSE))),"",(VLOOKUP($C$62,Equipment_table,12,FALSE)))</f>
      </c>
      <c r="N62" s="274">
        <f>IF(ISNA((VLOOKUP($C$62,Equipment_table,12,FALSE))),"",(VLOOKUP($C$62,Equipment_table,12,FALSE)))</f>
      </c>
      <c r="O62" s="275">
        <f>IF(ISNA((VLOOKUP($C$62,Equipment_table,12,FALSE))),"",(VLOOKUP($C$62,Equipment_table,12,FALSE)))</f>
      </c>
      <c r="P62" s="246"/>
      <c r="Q62" s="246"/>
      <c r="R62" s="246"/>
      <c r="S62" s="246"/>
      <c r="T62" s="246"/>
      <c r="U62" s="246"/>
      <c r="V62" s="246"/>
      <c r="W62" s="246"/>
      <c r="X62" s="246"/>
      <c r="AI62" s="1"/>
      <c r="AJ62" s="1"/>
      <c r="AK62" s="1"/>
      <c r="AL62" s="1"/>
      <c r="AM62" s="1"/>
      <c r="AN62" s="1"/>
      <c r="AO62" s="1"/>
      <c r="AP62" s="79"/>
      <c r="AQ62" s="79"/>
    </row>
    <row r="63" spans="2:41" ht="11.25" customHeight="1" hidden="1">
      <c r="B63" s="1"/>
      <c r="C63" s="100"/>
      <c r="D63" s="100"/>
      <c r="E63" s="169">
        <v>2</v>
      </c>
      <c r="F63" s="95">
        <v>4</v>
      </c>
      <c r="G63" s="95"/>
      <c r="H63" s="138">
        <v>3</v>
      </c>
      <c r="I63" s="138">
        <v>5</v>
      </c>
      <c r="J63" s="139"/>
      <c r="K63" s="139"/>
      <c r="L63" s="104"/>
      <c r="M63" s="104"/>
      <c r="N63" s="104"/>
      <c r="O63" s="104"/>
      <c r="P63" s="140"/>
      <c r="Q63" s="140"/>
      <c r="R63" s="140"/>
      <c r="S63" s="140"/>
      <c r="T63" s="140"/>
      <c r="U63" s="140"/>
      <c r="V63" s="140"/>
      <c r="W63" s="140"/>
      <c r="X63" s="140"/>
      <c r="AI63" s="1"/>
      <c r="AJ63" s="1"/>
      <c r="AK63" s="1"/>
      <c r="AL63" s="1"/>
      <c r="AM63" s="1"/>
      <c r="AN63" s="1"/>
      <c r="AO63" s="1"/>
    </row>
    <row r="64" spans="2:41" ht="11.25" customHeight="1">
      <c r="B64" s="37" t="s">
        <v>48</v>
      </c>
      <c r="C64" s="232"/>
      <c r="D64" s="232"/>
      <c r="E64" s="232"/>
      <c r="F64" s="96">
        <f>IF(ISNA((VLOOKUP($C$64,Equipment_table,12,FALSE))),"",(VLOOKUP($C$64,Equipment_table,12,FALSE)))</f>
      </c>
      <c r="G64" s="95"/>
      <c r="H64" s="279">
        <f>IF(ISNA((VLOOKUP($C$64,Equipment_table,14,FALSE))),"",(VLOOKUP($C$64,Equipment_table,14,FALSE)))</f>
      </c>
      <c r="I64" s="280">
        <f>IF(ISNA((VLOOKUP($C$62,Equipment_table,12,FALSE))),"",(VLOOKUP($C$62,Equipment_table,12,FALSE)))</f>
      </c>
      <c r="J64" s="280">
        <f>IF(ISNA((VLOOKUP($C$62,Equipment_table,12,FALSE))),"",(VLOOKUP($C$62,Equipment_table,12,FALSE)))</f>
      </c>
      <c r="K64" s="281">
        <f>IF(ISNA((VLOOKUP($C$62,Equipment_table,12,FALSE))),"",(VLOOKUP($C$62,Equipment_table,12,FALSE)))</f>
      </c>
      <c r="L64" s="276">
        <f>IF(ISNA((VLOOKUP($C$64,Equipment_table,17,FALSE))),"",(VLOOKUP($C$64,Equipment_table,17,FALSE)))</f>
      </c>
      <c r="M64" s="277">
        <f>IF(ISNA((VLOOKUP($C$62,Equipment_table,12,FALSE))),"",(VLOOKUP($C$62,Equipment_table,12,FALSE)))</f>
      </c>
      <c r="N64" s="277">
        <f>IF(ISNA((VLOOKUP($C$62,Equipment_table,12,FALSE))),"",(VLOOKUP($C$62,Equipment_table,12,FALSE)))</f>
      </c>
      <c r="O64" s="278">
        <f>IF(ISNA((VLOOKUP($C$62,Equipment_table,12,FALSE))),"",(VLOOKUP($C$62,Equipment_table,12,FALSE)))</f>
      </c>
      <c r="P64" s="247"/>
      <c r="Q64" s="247"/>
      <c r="R64" s="247"/>
      <c r="S64" s="247"/>
      <c r="T64" s="247"/>
      <c r="U64" s="247"/>
      <c r="V64" s="247"/>
      <c r="W64" s="247"/>
      <c r="X64" s="247"/>
      <c r="AI64" s="1"/>
      <c r="AJ64" s="1"/>
      <c r="AK64" s="1"/>
      <c r="AL64" s="1"/>
      <c r="AM64" s="1"/>
      <c r="AN64" s="1"/>
      <c r="AO64" s="1"/>
    </row>
    <row r="65" spans="2:41" ht="11.25" customHeight="1" thickBot="1">
      <c r="B65" s="136" t="s">
        <v>107</v>
      </c>
      <c r="C65" s="137"/>
      <c r="D65" s="137"/>
      <c r="E65" s="135" t="s">
        <v>108</v>
      </c>
      <c r="F65" s="135" t="s">
        <v>23</v>
      </c>
      <c r="G65" s="135"/>
      <c r="H65" s="135" t="s">
        <v>109</v>
      </c>
      <c r="I65" s="135" t="s">
        <v>24</v>
      </c>
      <c r="J65" s="135" t="s">
        <v>28</v>
      </c>
      <c r="K65" s="251" t="s">
        <v>27</v>
      </c>
      <c r="L65" s="251"/>
      <c r="M65" s="251"/>
      <c r="N65" s="251" t="s">
        <v>25</v>
      </c>
      <c r="O65" s="251"/>
      <c r="P65" s="131"/>
      <c r="Q65" s="131"/>
      <c r="R65" s="131"/>
      <c r="S65" s="131"/>
      <c r="T65" s="131"/>
      <c r="U65" s="131"/>
      <c r="V65" s="131"/>
      <c r="W65" s="131"/>
      <c r="X65" s="131"/>
      <c r="AI65" s="1"/>
      <c r="AJ65" s="1"/>
      <c r="AK65" s="1"/>
      <c r="AL65" s="1"/>
      <c r="AM65" s="1"/>
      <c r="AN65" s="1"/>
      <c r="AO65" s="1"/>
    </row>
    <row r="66" spans="2:41" ht="11.25" customHeight="1" thickTop="1">
      <c r="B66" s="283" t="s">
        <v>36</v>
      </c>
      <c r="C66" s="284"/>
      <c r="D66" s="285"/>
      <c r="E66" s="130" t="s">
        <v>60</v>
      </c>
      <c r="F66" s="130" t="s">
        <v>734</v>
      </c>
      <c r="G66" s="130"/>
      <c r="H66" s="130" t="s">
        <v>734</v>
      </c>
      <c r="I66" s="130" t="s">
        <v>734</v>
      </c>
      <c r="J66" s="143" t="s">
        <v>30</v>
      </c>
      <c r="K66" s="286" t="s">
        <v>734</v>
      </c>
      <c r="L66" s="286"/>
      <c r="M66" s="287"/>
      <c r="N66" s="217" t="str">
        <f aca="true" t="shared" si="15" ref="N66:N74">IF(ISNA(VLOOKUP($J66,attribute_table,4,FALSE)&amp;" + "&amp;VLOOKUP($K66,skill_table,2,FALSE)),"",VLOOKUP($J66,attribute_table,4,FALSE)&amp;" + "&amp;VLOOKUP($K66,skill_table,2,FALSE))</f>
        <v>d8 + d0</v>
      </c>
      <c r="O66" s="218"/>
      <c r="P66" s="220"/>
      <c r="Q66" s="220"/>
      <c r="R66" s="220"/>
      <c r="S66" s="220"/>
      <c r="T66" s="220"/>
      <c r="U66" s="220"/>
      <c r="V66" s="220"/>
      <c r="W66" s="220"/>
      <c r="X66" s="220"/>
      <c r="AI66" s="1"/>
      <c r="AJ66" s="1"/>
      <c r="AK66" s="1"/>
      <c r="AL66" s="1"/>
      <c r="AM66" s="1"/>
      <c r="AN66" s="1"/>
      <c r="AO66" s="1"/>
    </row>
    <row r="67" spans="2:52" ht="11.25" customHeight="1">
      <c r="B67" s="225"/>
      <c r="C67" s="225"/>
      <c r="D67" s="226"/>
      <c r="E67" s="110">
        <f aca="true" t="shared" si="16" ref="E67:F74">IF(ISNA((VLOOKUP($B67,Equipment_table,E$63,FALSE))),"",(VLOOKUP($B67,Equipment_table,E$63,FALSE)))</f>
      </c>
      <c r="F67" s="110">
        <f t="shared" si="16"/>
      </c>
      <c r="G67" s="110"/>
      <c r="H67" s="110">
        <f aca="true" t="shared" si="17" ref="H67:I74">IF(ISNA((VLOOKUP($B67,Equipment_table,H$63,FALSE))),"",(VLOOKUP($B67,Equipment_table,H$63,FALSE)))</f>
      </c>
      <c r="I67" s="110">
        <f t="shared" si="17"/>
      </c>
      <c r="J67" s="100" t="s">
        <v>30</v>
      </c>
      <c r="K67" s="225"/>
      <c r="L67" s="225"/>
      <c r="M67" s="226"/>
      <c r="N67" s="227">
        <f t="shared" si="15"/>
      </c>
      <c r="O67" s="228"/>
      <c r="P67" s="229"/>
      <c r="Q67" s="229"/>
      <c r="R67" s="229"/>
      <c r="S67" s="229"/>
      <c r="T67" s="229"/>
      <c r="U67" s="229"/>
      <c r="V67" s="229"/>
      <c r="W67" s="229"/>
      <c r="X67" s="229"/>
      <c r="AI67" s="1"/>
      <c r="AJ67" s="1"/>
      <c r="AK67" s="1"/>
      <c r="AL67" s="1"/>
      <c r="AM67" s="1"/>
      <c r="AN67" s="1"/>
      <c r="AO67" s="1"/>
      <c r="AP67" s="66"/>
      <c r="AR67" s="66"/>
      <c r="AZ67" s="71"/>
    </row>
    <row r="68" spans="2:52" ht="11.25" customHeight="1">
      <c r="B68" s="225"/>
      <c r="C68" s="225"/>
      <c r="D68" s="226"/>
      <c r="E68" s="110">
        <f t="shared" si="16"/>
      </c>
      <c r="F68" s="110">
        <f t="shared" si="16"/>
      </c>
      <c r="G68" s="110"/>
      <c r="H68" s="110">
        <f t="shared" si="17"/>
      </c>
      <c r="I68" s="110">
        <f t="shared" si="17"/>
      </c>
      <c r="J68" s="100" t="s">
        <v>30</v>
      </c>
      <c r="K68" s="225"/>
      <c r="L68" s="225"/>
      <c r="M68" s="226"/>
      <c r="N68" s="227">
        <f t="shared" si="15"/>
      </c>
      <c r="O68" s="228"/>
      <c r="P68" s="229"/>
      <c r="Q68" s="229"/>
      <c r="R68" s="229"/>
      <c r="S68" s="229"/>
      <c r="T68" s="229"/>
      <c r="U68" s="229"/>
      <c r="V68" s="229"/>
      <c r="W68" s="229"/>
      <c r="X68" s="229"/>
      <c r="AI68" s="1"/>
      <c r="AJ68" s="1"/>
      <c r="AK68" s="1"/>
      <c r="AL68" s="1"/>
      <c r="AM68" s="1"/>
      <c r="AN68" s="1"/>
      <c r="AO68" s="1"/>
      <c r="AP68" s="79"/>
      <c r="AR68" s="79"/>
      <c r="AT68" s="79"/>
      <c r="AU68" s="79"/>
      <c r="AV68" s="79"/>
      <c r="AZ68" s="79"/>
    </row>
    <row r="69" spans="2:52" ht="11.25" customHeight="1">
      <c r="B69" s="225"/>
      <c r="C69" s="225"/>
      <c r="D69" s="226"/>
      <c r="E69" s="110">
        <f t="shared" si="16"/>
      </c>
      <c r="F69" s="110">
        <f t="shared" si="16"/>
      </c>
      <c r="G69" s="110"/>
      <c r="H69" s="110">
        <f t="shared" si="17"/>
      </c>
      <c r="I69" s="110">
        <f t="shared" si="17"/>
      </c>
      <c r="J69" s="100" t="s">
        <v>30</v>
      </c>
      <c r="K69" s="225"/>
      <c r="L69" s="225"/>
      <c r="M69" s="226"/>
      <c r="N69" s="227">
        <f t="shared" si="15"/>
      </c>
      <c r="O69" s="228"/>
      <c r="P69" s="229"/>
      <c r="Q69" s="229"/>
      <c r="R69" s="229"/>
      <c r="S69" s="229"/>
      <c r="T69" s="229"/>
      <c r="U69" s="229"/>
      <c r="V69" s="229"/>
      <c r="W69" s="229"/>
      <c r="X69" s="229"/>
      <c r="AI69" s="1"/>
      <c r="AJ69" s="1"/>
      <c r="AK69" s="1"/>
      <c r="AL69" s="1"/>
      <c r="AM69" s="1"/>
      <c r="AN69" s="1"/>
      <c r="AO69" s="1"/>
      <c r="AP69" s="79"/>
      <c r="AR69" s="79"/>
      <c r="AT69" s="79"/>
      <c r="AU69" s="79"/>
      <c r="AV69" s="79"/>
      <c r="AZ69" s="79"/>
    </row>
    <row r="70" spans="2:53" ht="11.25" customHeight="1">
      <c r="B70" s="225"/>
      <c r="C70" s="225"/>
      <c r="D70" s="226"/>
      <c r="E70" s="110">
        <f t="shared" si="16"/>
      </c>
      <c r="F70" s="110">
        <f t="shared" si="16"/>
      </c>
      <c r="G70" s="110"/>
      <c r="H70" s="110">
        <f t="shared" si="17"/>
      </c>
      <c r="I70" s="110">
        <f t="shared" si="17"/>
      </c>
      <c r="J70" s="100" t="s">
        <v>30</v>
      </c>
      <c r="K70" s="225"/>
      <c r="L70" s="225"/>
      <c r="M70" s="226"/>
      <c r="N70" s="227">
        <f t="shared" si="15"/>
      </c>
      <c r="O70" s="228"/>
      <c r="P70" s="229"/>
      <c r="Q70" s="229"/>
      <c r="R70" s="229"/>
      <c r="S70" s="229"/>
      <c r="T70" s="229"/>
      <c r="U70" s="229"/>
      <c r="V70" s="229"/>
      <c r="W70" s="229"/>
      <c r="X70" s="229"/>
      <c r="AI70" s="1"/>
      <c r="AJ70" s="1"/>
      <c r="AK70" s="1"/>
      <c r="AL70" s="1"/>
      <c r="AM70" s="1"/>
      <c r="AN70" s="1"/>
      <c r="AO70" s="1"/>
      <c r="AP70" s="79"/>
      <c r="AR70" s="79"/>
      <c r="AT70" s="79"/>
      <c r="AU70" s="79"/>
      <c r="AV70" s="79"/>
      <c r="AZ70" s="79"/>
      <c r="BA70" s="71"/>
    </row>
    <row r="71" spans="2:53" ht="11.25" customHeight="1">
      <c r="B71" s="225"/>
      <c r="C71" s="225"/>
      <c r="D71" s="226"/>
      <c r="E71" s="110">
        <f t="shared" si="16"/>
      </c>
      <c r="F71" s="110">
        <f t="shared" si="16"/>
      </c>
      <c r="G71" s="110"/>
      <c r="H71" s="110">
        <f t="shared" si="17"/>
      </c>
      <c r="I71" s="110">
        <f t="shared" si="17"/>
      </c>
      <c r="J71" s="100" t="s">
        <v>30</v>
      </c>
      <c r="K71" s="225"/>
      <c r="L71" s="225"/>
      <c r="M71" s="226"/>
      <c r="N71" s="227">
        <f t="shared" si="15"/>
      </c>
      <c r="O71" s="228"/>
      <c r="P71" s="229"/>
      <c r="Q71" s="229"/>
      <c r="R71" s="229"/>
      <c r="S71" s="229"/>
      <c r="T71" s="229"/>
      <c r="U71" s="229"/>
      <c r="V71" s="229"/>
      <c r="W71" s="229"/>
      <c r="X71" s="229"/>
      <c r="AI71" s="1"/>
      <c r="AJ71" s="1"/>
      <c r="AK71" s="1"/>
      <c r="AL71" s="1"/>
      <c r="AM71" s="1"/>
      <c r="AN71" s="1"/>
      <c r="AO71" s="1"/>
      <c r="AP71" s="79"/>
      <c r="AR71" s="79"/>
      <c r="AT71" s="79"/>
      <c r="AU71" s="79"/>
      <c r="AV71" s="79"/>
      <c r="AZ71" s="79"/>
      <c r="BA71" s="71"/>
    </row>
    <row r="72" spans="2:54" ht="11.25" customHeight="1">
      <c r="B72" s="225"/>
      <c r="C72" s="225"/>
      <c r="D72" s="226"/>
      <c r="E72" s="110">
        <f t="shared" si="16"/>
      </c>
      <c r="F72" s="110">
        <f t="shared" si="16"/>
      </c>
      <c r="G72" s="110"/>
      <c r="H72" s="110">
        <f t="shared" si="17"/>
      </c>
      <c r="I72" s="110">
        <f t="shared" si="17"/>
      </c>
      <c r="J72" s="100" t="s">
        <v>30</v>
      </c>
      <c r="K72" s="225"/>
      <c r="L72" s="225"/>
      <c r="M72" s="226"/>
      <c r="N72" s="227">
        <f t="shared" si="15"/>
      </c>
      <c r="O72" s="228"/>
      <c r="P72" s="229"/>
      <c r="Q72" s="229"/>
      <c r="R72" s="229"/>
      <c r="S72" s="229"/>
      <c r="T72" s="229"/>
      <c r="U72" s="229"/>
      <c r="V72" s="229"/>
      <c r="W72" s="229"/>
      <c r="X72" s="229"/>
      <c r="AI72" s="1"/>
      <c r="AJ72" s="1"/>
      <c r="AK72" s="1"/>
      <c r="AL72" s="1"/>
      <c r="AM72" s="1"/>
      <c r="AN72" s="1"/>
      <c r="AO72" s="1"/>
      <c r="AP72" s="79"/>
      <c r="AR72" s="79"/>
      <c r="AT72" s="79"/>
      <c r="AU72" s="79"/>
      <c r="AV72" s="79"/>
      <c r="AZ72" s="79"/>
      <c r="BA72" s="79"/>
      <c r="BB72" s="79"/>
    </row>
    <row r="73" spans="2:54" ht="11.25" customHeight="1">
      <c r="B73" s="225"/>
      <c r="C73" s="225"/>
      <c r="D73" s="226"/>
      <c r="E73" s="110">
        <f t="shared" si="16"/>
      </c>
      <c r="F73" s="110">
        <f t="shared" si="16"/>
      </c>
      <c r="G73" s="110"/>
      <c r="H73" s="110">
        <f t="shared" si="17"/>
      </c>
      <c r="I73" s="110">
        <f t="shared" si="17"/>
      </c>
      <c r="J73" s="100" t="s">
        <v>30</v>
      </c>
      <c r="K73" s="225"/>
      <c r="L73" s="225"/>
      <c r="M73" s="226"/>
      <c r="N73" s="227">
        <f t="shared" si="15"/>
      </c>
      <c r="O73" s="228"/>
      <c r="P73" s="229"/>
      <c r="Q73" s="229"/>
      <c r="R73" s="229"/>
      <c r="S73" s="229"/>
      <c r="T73" s="229"/>
      <c r="U73" s="229"/>
      <c r="V73" s="229"/>
      <c r="W73" s="229"/>
      <c r="X73" s="229"/>
      <c r="AI73" s="1"/>
      <c r="AJ73" s="1"/>
      <c r="AK73" s="1"/>
      <c r="AL73" s="1"/>
      <c r="AM73" s="1"/>
      <c r="AN73" s="1"/>
      <c r="AO73" s="1"/>
      <c r="AP73" s="79"/>
      <c r="AR73" s="79"/>
      <c r="AT73" s="79"/>
      <c r="AU73" s="79"/>
      <c r="AV73" s="79"/>
      <c r="AW73" s="79"/>
      <c r="AX73" s="79"/>
      <c r="AY73" s="79"/>
      <c r="AZ73" s="79"/>
      <c r="BA73" s="79"/>
      <c r="BB73" s="79"/>
    </row>
    <row r="74" spans="2:54" ht="12.75">
      <c r="B74" s="225"/>
      <c r="C74" s="225"/>
      <c r="D74" s="226"/>
      <c r="E74" s="110">
        <f t="shared" si="16"/>
      </c>
      <c r="F74" s="110">
        <f t="shared" si="16"/>
      </c>
      <c r="G74" s="110"/>
      <c r="H74" s="110">
        <f t="shared" si="17"/>
      </c>
      <c r="I74" s="110">
        <f t="shared" si="17"/>
      </c>
      <c r="J74" s="100" t="s">
        <v>30</v>
      </c>
      <c r="K74" s="225"/>
      <c r="L74" s="225"/>
      <c r="M74" s="226"/>
      <c r="N74" s="227">
        <f t="shared" si="15"/>
      </c>
      <c r="O74" s="228"/>
      <c r="P74" s="229"/>
      <c r="Q74" s="229"/>
      <c r="R74" s="229"/>
      <c r="S74" s="229"/>
      <c r="T74" s="229"/>
      <c r="U74" s="229"/>
      <c r="V74" s="229"/>
      <c r="W74" s="229"/>
      <c r="X74" s="229"/>
      <c r="AI74" s="1"/>
      <c r="AJ74" s="1"/>
      <c r="AK74" s="1"/>
      <c r="AL74" s="1"/>
      <c r="AM74" s="1"/>
      <c r="AN74" s="1"/>
      <c r="AO74" s="1"/>
      <c r="AP74" s="79"/>
      <c r="AR74" s="79"/>
      <c r="AT74" s="79"/>
      <c r="AU74" s="79"/>
      <c r="AV74" s="79"/>
      <c r="AW74" s="79"/>
      <c r="AX74" s="79"/>
      <c r="AY74" s="79"/>
      <c r="AZ74" s="79"/>
      <c r="BA74" s="79"/>
      <c r="BB74" s="79"/>
    </row>
    <row r="75" spans="2:54" ht="12.75">
      <c r="B75" s="1"/>
      <c r="C75" s="1"/>
      <c r="D75" s="1"/>
      <c r="E75" s="1"/>
      <c r="F75" s="1"/>
      <c r="G75" s="1"/>
      <c r="H75" s="1"/>
      <c r="AI75" s="1"/>
      <c r="AJ75" s="1"/>
      <c r="AK75" s="1"/>
      <c r="AL75" s="1"/>
      <c r="AM75" s="1"/>
      <c r="AN75" s="1"/>
      <c r="AO75" s="1"/>
      <c r="AP75" s="79"/>
      <c r="AR75" s="79"/>
      <c r="AT75" s="79"/>
      <c r="AU75" s="79"/>
      <c r="AV75" s="79"/>
      <c r="AW75" s="79"/>
      <c r="AX75" s="79"/>
      <c r="AY75" s="79"/>
      <c r="AZ75" s="79"/>
      <c r="BA75" s="79"/>
      <c r="BB75" s="79"/>
    </row>
    <row r="76" spans="40:195" s="1" customFormat="1" ht="12.75">
      <c r="AN76" s="84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219"/>
      <c r="AZ76" s="219"/>
      <c r="BA76" s="219"/>
      <c r="BB76" s="219"/>
      <c r="BC76" s="86"/>
      <c r="BD76" s="86"/>
      <c r="BE76" s="86"/>
      <c r="BF76" s="86"/>
      <c r="GK76" s="60"/>
      <c r="GL76" s="60"/>
      <c r="GM76" s="60"/>
    </row>
    <row r="77" spans="40:195" s="1" customFormat="1" ht="12.75">
      <c r="AN77" s="84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219"/>
      <c r="AZ77" s="219"/>
      <c r="BA77" s="219"/>
      <c r="BB77" s="219"/>
      <c r="BC77" s="86"/>
      <c r="BD77" s="86"/>
      <c r="BE77" s="86"/>
      <c r="BF77" s="86"/>
      <c r="GK77" s="60"/>
      <c r="GL77" s="60"/>
      <c r="GM77" s="60"/>
    </row>
    <row r="78" spans="40:195" s="1" customFormat="1" ht="12.75"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GK78" s="60"/>
      <c r="GL78" s="60"/>
      <c r="GM78" s="60"/>
    </row>
    <row r="79" spans="193:195" s="1" customFormat="1" ht="12.75">
      <c r="GK79" s="60"/>
      <c r="GL79" s="60"/>
      <c r="GM79" s="60"/>
    </row>
    <row r="80" spans="193:195" s="1" customFormat="1" ht="12.75">
      <c r="GK80" s="60"/>
      <c r="GL80" s="60"/>
      <c r="GM80" s="60"/>
    </row>
    <row r="81" spans="193:195" s="1" customFormat="1" ht="12.75">
      <c r="GK81" s="60"/>
      <c r="GL81" s="60"/>
      <c r="GM81" s="60"/>
    </row>
    <row r="82" spans="193:195" s="1" customFormat="1" ht="12.75">
      <c r="GK82" s="60"/>
      <c r="GL82" s="60"/>
      <c r="GM82" s="60"/>
    </row>
    <row r="83" spans="193:195" s="1" customFormat="1" ht="12.75">
      <c r="GK83" s="60"/>
      <c r="GL83" s="60"/>
      <c r="GM83" s="60"/>
    </row>
    <row r="84" spans="193:195" s="1" customFormat="1" ht="12.75">
      <c r="GK84" s="60"/>
      <c r="GL84" s="60"/>
      <c r="GM84" s="60"/>
    </row>
    <row r="85" spans="193:195" s="1" customFormat="1" ht="12.75">
      <c r="GK85" s="60"/>
      <c r="GL85" s="60"/>
      <c r="GM85" s="60"/>
    </row>
    <row r="86" spans="193:195" s="1" customFormat="1" ht="12.75">
      <c r="GK86" s="60"/>
      <c r="GL86" s="60"/>
      <c r="GM86" s="60"/>
    </row>
    <row r="87" spans="193:195" s="1" customFormat="1" ht="12.75">
      <c r="GK87" s="60"/>
      <c r="GL87" s="60"/>
      <c r="GM87" s="60"/>
    </row>
    <row r="88" spans="193:195" s="1" customFormat="1" ht="12.75">
      <c r="GK88" s="60"/>
      <c r="GL88" s="60"/>
      <c r="GM88" s="60"/>
    </row>
    <row r="89" spans="193:195" s="1" customFormat="1" ht="12.75">
      <c r="GK89" s="60"/>
      <c r="GL89" s="60"/>
      <c r="GM89" s="60"/>
    </row>
    <row r="90" spans="193:195" s="1" customFormat="1" ht="12.75">
      <c r="GK90" s="60"/>
      <c r="GL90" s="60"/>
      <c r="GM90" s="60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pans="2:41" ht="12.75">
      <c r="B241" s="1"/>
      <c r="C241" s="1"/>
      <c r="D241" s="1"/>
      <c r="E241" s="1"/>
      <c r="F241" s="1"/>
      <c r="G241" s="1"/>
      <c r="H241" s="1"/>
      <c r="AI241" s="1"/>
      <c r="AJ241" s="1"/>
      <c r="AK241" s="1"/>
      <c r="AL241" s="1"/>
      <c r="AM241" s="1"/>
      <c r="AN241" s="1"/>
      <c r="AO241" s="1"/>
    </row>
    <row r="242" spans="2:41" ht="12.75">
      <c r="B242" s="1"/>
      <c r="C242" s="1"/>
      <c r="D242" s="1"/>
      <c r="E242" s="1"/>
      <c r="F242" s="1"/>
      <c r="G242" s="1"/>
      <c r="H242" s="1"/>
      <c r="AI242" s="1"/>
      <c r="AJ242" s="1"/>
      <c r="AK242" s="1"/>
      <c r="AL242" s="1"/>
      <c r="AM242" s="1"/>
      <c r="AN242" s="1"/>
      <c r="AO242" s="1"/>
    </row>
    <row r="243" spans="2:41" ht="12.75">
      <c r="B243" s="1"/>
      <c r="C243" s="1"/>
      <c r="D243" s="1"/>
      <c r="E243" s="1"/>
      <c r="F243" s="1"/>
      <c r="G243" s="1"/>
      <c r="H243" s="1"/>
      <c r="AI243" s="1"/>
      <c r="AJ243" s="1"/>
      <c r="AK243" s="1"/>
      <c r="AL243" s="1"/>
      <c r="AM243" s="1"/>
      <c r="AN243" s="1"/>
      <c r="AO243" s="1"/>
    </row>
    <row r="244" spans="2:41" ht="12.75">
      <c r="B244" s="1"/>
      <c r="C244" s="1"/>
      <c r="D244" s="1"/>
      <c r="E244" s="1"/>
      <c r="F244" s="1"/>
      <c r="G244" s="1"/>
      <c r="H244" s="1"/>
      <c r="AI244" s="1"/>
      <c r="AJ244" s="1"/>
      <c r="AK244" s="1"/>
      <c r="AL244" s="1"/>
      <c r="AM244" s="1"/>
      <c r="AN244" s="1"/>
      <c r="AO244" s="1"/>
    </row>
    <row r="245" spans="2:41" ht="12.75">
      <c r="B245" s="1"/>
      <c r="C245" s="1"/>
      <c r="D245" s="1"/>
      <c r="E245" s="1"/>
      <c r="F245" s="1"/>
      <c r="G245" s="1"/>
      <c r="H245" s="1"/>
      <c r="AI245" s="1"/>
      <c r="AJ245" s="1"/>
      <c r="AK245" s="1"/>
      <c r="AL245" s="1"/>
      <c r="AM245" s="1"/>
      <c r="AN245" s="1"/>
      <c r="AO245" s="1"/>
    </row>
    <row r="246" spans="2:41" ht="12.75">
      <c r="B246" s="1"/>
      <c r="C246" s="1"/>
      <c r="D246" s="1"/>
      <c r="E246" s="1"/>
      <c r="F246" s="1"/>
      <c r="G246" s="1"/>
      <c r="H246" s="1"/>
      <c r="AI246" s="1"/>
      <c r="AJ246" s="1"/>
      <c r="AK246" s="1"/>
      <c r="AL246" s="1"/>
      <c r="AM246" s="1"/>
      <c r="AN246" s="1"/>
      <c r="AO246" s="1"/>
    </row>
    <row r="247" spans="2:41" ht="12.75">
      <c r="B247" s="1"/>
      <c r="C247" s="1"/>
      <c r="D247" s="1"/>
      <c r="E247" s="1"/>
      <c r="F247" s="1"/>
      <c r="G247" s="1"/>
      <c r="H247" s="1"/>
      <c r="AI247" s="1"/>
      <c r="AJ247" s="1"/>
      <c r="AK247" s="1"/>
      <c r="AL247" s="1"/>
      <c r="AM247" s="1"/>
      <c r="AN247" s="1"/>
      <c r="AO247" s="1"/>
    </row>
    <row r="248" spans="2:41" ht="12.75">
      <c r="B248" s="1"/>
      <c r="C248" s="1"/>
      <c r="D248" s="1"/>
      <c r="E248" s="1"/>
      <c r="F248" s="1"/>
      <c r="G248" s="1"/>
      <c r="H248" s="1"/>
      <c r="AI248" s="1"/>
      <c r="AJ248" s="1"/>
      <c r="AK248" s="1"/>
      <c r="AL248" s="1"/>
      <c r="AM248" s="1"/>
      <c r="AN248" s="1"/>
      <c r="AO248" s="1"/>
    </row>
    <row r="249" spans="2:41" ht="12.75">
      <c r="B249" s="1"/>
      <c r="C249" s="1"/>
      <c r="D249" s="1"/>
      <c r="E249" s="1"/>
      <c r="F249" s="1"/>
      <c r="G249" s="1"/>
      <c r="H249" s="1"/>
      <c r="AI249" s="1"/>
      <c r="AJ249" s="1"/>
      <c r="AK249" s="1"/>
      <c r="AL249" s="1"/>
      <c r="AM249" s="1"/>
      <c r="AN249" s="1"/>
      <c r="AO249" s="1"/>
    </row>
    <row r="250" spans="2:41" ht="12.75">
      <c r="B250" s="1"/>
      <c r="C250" s="1"/>
      <c r="D250" s="1"/>
      <c r="E250" s="1"/>
      <c r="F250" s="1"/>
      <c r="G250" s="1"/>
      <c r="H250" s="1"/>
      <c r="AI250" s="1"/>
      <c r="AJ250" s="1"/>
      <c r="AK250" s="1"/>
      <c r="AL250" s="1"/>
      <c r="AM250" s="1"/>
      <c r="AN250" s="1"/>
      <c r="AO250" s="1"/>
    </row>
    <row r="251" spans="2:41" ht="12.75">
      <c r="B251" s="1"/>
      <c r="C251" s="1"/>
      <c r="D251" s="1"/>
      <c r="E251" s="1"/>
      <c r="F251" s="1"/>
      <c r="G251" s="1"/>
      <c r="H251" s="1"/>
      <c r="AI251" s="1"/>
      <c r="AJ251" s="1"/>
      <c r="AK251" s="1"/>
      <c r="AL251" s="1"/>
      <c r="AM251" s="1"/>
      <c r="AN251" s="1"/>
      <c r="AO251" s="1"/>
    </row>
    <row r="252" spans="2:8" ht="12.75">
      <c r="B252" s="1"/>
      <c r="C252" s="1"/>
      <c r="D252" s="1"/>
      <c r="E252" s="1"/>
      <c r="F252" s="1"/>
      <c r="G252" s="1"/>
      <c r="H252" s="1"/>
    </row>
  </sheetData>
  <sheetProtection/>
  <mergeCells count="222">
    <mergeCell ref="N9:O9"/>
    <mergeCell ref="N10:O10"/>
    <mergeCell ref="N11:O11"/>
    <mergeCell ref="N12:O12"/>
    <mergeCell ref="I5:O5"/>
    <mergeCell ref="N7:O7"/>
    <mergeCell ref="N8:O8"/>
    <mergeCell ref="J6:O6"/>
    <mergeCell ref="K2:L2"/>
    <mergeCell ref="N2:O2"/>
    <mergeCell ref="A10:A15"/>
    <mergeCell ref="B71:D71"/>
    <mergeCell ref="K71:M71"/>
    <mergeCell ref="N71:O71"/>
    <mergeCell ref="B66:D66"/>
    <mergeCell ref="K66:M66"/>
    <mergeCell ref="H32:J32"/>
    <mergeCell ref="C64:E64"/>
    <mergeCell ref="C62:E62"/>
    <mergeCell ref="B70:D70"/>
    <mergeCell ref="K70:M70"/>
    <mergeCell ref="B67:D67"/>
    <mergeCell ref="K67:M67"/>
    <mergeCell ref="L62:O62"/>
    <mergeCell ref="L64:O64"/>
    <mergeCell ref="K65:M65"/>
    <mergeCell ref="H64:K64"/>
    <mergeCell ref="B69:D69"/>
    <mergeCell ref="K69:M69"/>
    <mergeCell ref="B68:D68"/>
    <mergeCell ref="K68:M68"/>
    <mergeCell ref="L31:M31"/>
    <mergeCell ref="L42:M42"/>
    <mergeCell ref="L43:M43"/>
    <mergeCell ref="L44:M44"/>
    <mergeCell ref="L33:M33"/>
    <mergeCell ref="L34:M34"/>
    <mergeCell ref="D42:F42"/>
    <mergeCell ref="L36:M36"/>
    <mergeCell ref="B40:C40"/>
    <mergeCell ref="D40:F40"/>
    <mergeCell ref="L40:M40"/>
    <mergeCell ref="D38:F38"/>
    <mergeCell ref="B39:C39"/>
    <mergeCell ref="D39:F39"/>
    <mergeCell ref="H38:J38"/>
    <mergeCell ref="H36:J36"/>
    <mergeCell ref="AI4:AI16"/>
    <mergeCell ref="M3:O3"/>
    <mergeCell ref="B7:C7"/>
    <mergeCell ref="B8:C8"/>
    <mergeCell ref="B9:C9"/>
    <mergeCell ref="D6:F6"/>
    <mergeCell ref="D7:F7"/>
    <mergeCell ref="B11:C11"/>
    <mergeCell ref="S2:S49"/>
    <mergeCell ref="L35:M35"/>
    <mergeCell ref="B33:C33"/>
    <mergeCell ref="B12:C12"/>
    <mergeCell ref="D12:F12"/>
    <mergeCell ref="P2:P49"/>
    <mergeCell ref="B37:C37"/>
    <mergeCell ref="D37:F37"/>
    <mergeCell ref="B38:C38"/>
    <mergeCell ref="L37:M37"/>
    <mergeCell ref="L38:M38"/>
    <mergeCell ref="D11:F11"/>
    <mergeCell ref="B42:C42"/>
    <mergeCell ref="D41:F41"/>
    <mergeCell ref="B36:C36"/>
    <mergeCell ref="D35:F35"/>
    <mergeCell ref="B41:C41"/>
    <mergeCell ref="C1:E1"/>
    <mergeCell ref="B5:C5"/>
    <mergeCell ref="B4:C4"/>
    <mergeCell ref="D8:F8"/>
    <mergeCell ref="D4:F4"/>
    <mergeCell ref="D5:F5"/>
    <mergeCell ref="D3:E3"/>
    <mergeCell ref="C2:E2"/>
    <mergeCell ref="B6:C6"/>
    <mergeCell ref="D43:F43"/>
    <mergeCell ref="H39:J39"/>
    <mergeCell ref="H40:J40"/>
    <mergeCell ref="B34:C34"/>
    <mergeCell ref="D34:F34"/>
    <mergeCell ref="B35:C35"/>
    <mergeCell ref="D36:F36"/>
    <mergeCell ref="B43:C43"/>
    <mergeCell ref="H34:J34"/>
    <mergeCell ref="H35:J35"/>
    <mergeCell ref="AK4:AK16"/>
    <mergeCell ref="L41:M41"/>
    <mergeCell ref="D9:F9"/>
    <mergeCell ref="L39:M39"/>
    <mergeCell ref="H33:J33"/>
    <mergeCell ref="AJ4:AJ16"/>
    <mergeCell ref="E20:N20"/>
    <mergeCell ref="E21:N21"/>
    <mergeCell ref="D33:F33"/>
    <mergeCell ref="E16:N16"/>
    <mergeCell ref="B47:C47"/>
    <mergeCell ref="D47:F47"/>
    <mergeCell ref="B44:C44"/>
    <mergeCell ref="D44:F44"/>
    <mergeCell ref="D45:F45"/>
    <mergeCell ref="D46:F46"/>
    <mergeCell ref="B45:C45"/>
    <mergeCell ref="B46:C46"/>
    <mergeCell ref="E17:N17"/>
    <mergeCell ref="B72:D72"/>
    <mergeCell ref="K72:M72"/>
    <mergeCell ref="N72:O72"/>
    <mergeCell ref="B48:C48"/>
    <mergeCell ref="D48:F48"/>
    <mergeCell ref="E18:N18"/>
    <mergeCell ref="E19:N19"/>
    <mergeCell ref="B18:C18"/>
    <mergeCell ref="B22:C22"/>
    <mergeCell ref="E22:N22"/>
    <mergeCell ref="E23:N23"/>
    <mergeCell ref="B23:C23"/>
    <mergeCell ref="B27:C27"/>
    <mergeCell ref="E28:N28"/>
    <mergeCell ref="E24:N24"/>
    <mergeCell ref="E25:N25"/>
    <mergeCell ref="B25:C25"/>
    <mergeCell ref="L47:M47"/>
    <mergeCell ref="L48:M48"/>
    <mergeCell ref="L45:M45"/>
    <mergeCell ref="D57:E57"/>
    <mergeCell ref="H47:J47"/>
    <mergeCell ref="H48:J48"/>
    <mergeCell ref="H46:J46"/>
    <mergeCell ref="N47:O47"/>
    <mergeCell ref="N39:O39"/>
    <mergeCell ref="N40:O40"/>
    <mergeCell ref="N41:O41"/>
    <mergeCell ref="N42:O42"/>
    <mergeCell ref="N43:O43"/>
    <mergeCell ref="N44:O44"/>
    <mergeCell ref="N48:O48"/>
    <mergeCell ref="BA77:BB77"/>
    <mergeCell ref="AY76:AZ76"/>
    <mergeCell ref="AY77:AZ77"/>
    <mergeCell ref="P66:X66"/>
    <mergeCell ref="P67:X67"/>
    <mergeCell ref="P68:X68"/>
    <mergeCell ref="P69:X69"/>
    <mergeCell ref="P70:X70"/>
    <mergeCell ref="BA76:BB76"/>
    <mergeCell ref="N65:O65"/>
    <mergeCell ref="N67:O67"/>
    <mergeCell ref="N66:O66"/>
    <mergeCell ref="N69:O69"/>
    <mergeCell ref="P71:X71"/>
    <mergeCell ref="P72:X72"/>
    <mergeCell ref="N70:O70"/>
    <mergeCell ref="N68:O68"/>
    <mergeCell ref="P62:X62"/>
    <mergeCell ref="P64:X64"/>
    <mergeCell ref="J3:K3"/>
    <mergeCell ref="N33:O33"/>
    <mergeCell ref="N34:O34"/>
    <mergeCell ref="N35:O35"/>
    <mergeCell ref="N36:O36"/>
    <mergeCell ref="N37:O37"/>
    <mergeCell ref="N38:O38"/>
    <mergeCell ref="V47:W49"/>
    <mergeCell ref="H62:K62"/>
    <mergeCell ref="B16:C16"/>
    <mergeCell ref="B17:C17"/>
    <mergeCell ref="B21:C21"/>
    <mergeCell ref="B28:C28"/>
    <mergeCell ref="B26:C26"/>
    <mergeCell ref="B24:C24"/>
    <mergeCell ref="B19:C19"/>
    <mergeCell ref="H37:J37"/>
    <mergeCell ref="H41:J41"/>
    <mergeCell ref="B20:C20"/>
    <mergeCell ref="H45:J45"/>
    <mergeCell ref="N45:O45"/>
    <mergeCell ref="N46:O46"/>
    <mergeCell ref="L46:M46"/>
    <mergeCell ref="H42:J42"/>
    <mergeCell ref="H43:J43"/>
    <mergeCell ref="H44:J44"/>
    <mergeCell ref="E26:N26"/>
    <mergeCell ref="E27:N27"/>
    <mergeCell ref="N49:O49"/>
    <mergeCell ref="B50:C50"/>
    <mergeCell ref="D50:F50"/>
    <mergeCell ref="H50:J50"/>
    <mergeCell ref="L50:M50"/>
    <mergeCell ref="N50:O50"/>
    <mergeCell ref="B49:C49"/>
    <mergeCell ref="D49:F49"/>
    <mergeCell ref="H49:J49"/>
    <mergeCell ref="L49:M49"/>
    <mergeCell ref="N51:O51"/>
    <mergeCell ref="B52:C52"/>
    <mergeCell ref="D52:F52"/>
    <mergeCell ref="H52:J52"/>
    <mergeCell ref="L52:M52"/>
    <mergeCell ref="N52:O52"/>
    <mergeCell ref="B51:C51"/>
    <mergeCell ref="D51:F51"/>
    <mergeCell ref="H51:J51"/>
    <mergeCell ref="L51:M51"/>
    <mergeCell ref="N53:O53"/>
    <mergeCell ref="B53:C53"/>
    <mergeCell ref="D53:F53"/>
    <mergeCell ref="H53:J53"/>
    <mergeCell ref="L53:M53"/>
    <mergeCell ref="B73:D73"/>
    <mergeCell ref="K73:M73"/>
    <mergeCell ref="N73:O73"/>
    <mergeCell ref="P73:X73"/>
    <mergeCell ref="B74:D74"/>
    <mergeCell ref="K74:M74"/>
    <mergeCell ref="N74:O74"/>
    <mergeCell ref="P74:X74"/>
  </mergeCells>
  <conditionalFormatting sqref="K33:K53">
    <cfRule type="expression" priority="1" dxfId="0" stopIfTrue="1">
      <formula>$AI17=FALSE</formula>
    </cfRule>
  </conditionalFormatting>
  <conditionalFormatting sqref="C54 F3:G3 K54 F54:G54">
    <cfRule type="cellIs" priority="2" dxfId="1" operator="lessThan" stopIfTrue="1">
      <formula>0</formula>
    </cfRule>
  </conditionalFormatting>
  <conditionalFormatting sqref="A16:C28 L1 J72:M74 I1:I2 K2:L2 C1:E1 C2 K66:M71 J67:J71 C62:E64 J3:K3 N2:O2 N1 J4 M3:O3 B33:B53 C46:C53 C33:C36 B67:D74 I5:O5">
    <cfRule type="cellIs" priority="3" dxfId="2" operator="equal" stopIfTrue="1">
      <formula>""</formula>
    </cfRule>
  </conditionalFormatting>
  <conditionalFormatting sqref="C3">
    <cfRule type="cellIs" priority="4" dxfId="1" operator="greaterThan" stopIfTrue="1">
      <formula>$C$3</formula>
    </cfRule>
  </conditionalFormatting>
  <conditionalFormatting sqref="J66">
    <cfRule type="cellIs" priority="5" dxfId="3" operator="equal" stopIfTrue="1">
      <formula>""""""</formula>
    </cfRule>
  </conditionalFormatting>
  <conditionalFormatting sqref="B66:D66">
    <cfRule type="cellIs" priority="6" dxfId="3" operator="equal" stopIfTrue="1">
      <formula>""</formula>
    </cfRule>
  </conditionalFormatting>
  <conditionalFormatting sqref="H10">
    <cfRule type="cellIs" priority="7" dxfId="1" operator="greaterThan" stopIfTrue="1">
      <formula>$C$3-$D$29</formula>
    </cfRule>
  </conditionalFormatting>
  <conditionalFormatting sqref="L62:O62 L64:O64">
    <cfRule type="cellIs" priority="8" dxfId="4" operator="equal" stopIfTrue="1">
      <formula>0</formula>
    </cfRule>
  </conditionalFormatting>
  <conditionalFormatting sqref="Q1:R49">
    <cfRule type="expression" priority="9" dxfId="5" stopIfTrue="1">
      <formula>$U1&lt;=($D$12/2)</formula>
    </cfRule>
    <cfRule type="cellIs" priority="10" dxfId="6" operator="notEqual" stopIfTrue="1">
      <formula>""</formula>
    </cfRule>
  </conditionalFormatting>
  <dataValidations count="13">
    <dataValidation errorStyle="information" type="list" allowBlank="1" showInputMessage="1" errorTitle="Wrong Specialty" error="Please choose a specialty from the list." sqref="D33:F53">
      <formula1>INDIRECT(VLOOKUP(B33,skill_lookup,2,FALSE))</formula1>
    </dataValidation>
    <dataValidation type="list" allowBlank="1" showInputMessage="1" showErrorMessage="1" sqref="H33:H53 I33:J43 I47:J53">
      <formula1>IF($D33="General",General_skill_dice,Specialty_skill_dice)</formula1>
    </dataValidation>
    <dataValidation type="list" allowBlank="1" showInputMessage="1" showErrorMessage="1" sqref="B16:C28">
      <formula1>IF($A16="","",IF($A16="A",Assets,Complications))</formula1>
    </dataValidation>
    <dataValidation type="list" allowBlank="1" showInputMessage="1" showErrorMessage="1" sqref="C64:D64 B67:D74 C62:D62">
      <formula1>Carried_Items</formula1>
    </dataValidation>
    <dataValidation type="list" allowBlank="1" showInputMessage="1" showErrorMessage="1" sqref="J66:J74">
      <formula1>Att_abbrev</formula1>
    </dataValidation>
    <dataValidation type="list" allowBlank="1" showInputMessage="1" showErrorMessage="1" sqref="B33:B53 C46:C53 C33:C36">
      <formula1>skill_names</formula1>
    </dataValidation>
    <dataValidation type="list" allowBlank="1" showInputMessage="1" showErrorMessage="1" sqref="D13">
      <formula1>degree</formula1>
    </dataValidation>
    <dataValidation type="list" allowBlank="1" showInputMessage="1" showErrorMessage="1" sqref="D4:G9">
      <formula1>die_types</formula1>
    </dataValidation>
    <dataValidation type="list" allowBlank="1" showInputMessage="1" showErrorMessage="1" sqref="C2:E2">
      <formula1>PC_level</formula1>
    </dataValidation>
    <dataValidation errorStyle="information" allowBlank="1" showInputMessage="1" errorTitle="Wrong Specialty" error="Please choose a specialty from the list." sqref="G33:G53"/>
    <dataValidation type="list" allowBlank="1" showInputMessage="1" showErrorMessage="1" sqref="K66:M74">
      <formula1>skill_combos</formula1>
    </dataValidation>
    <dataValidation type="list" allowBlank="1" showInputMessage="1" showErrorMessage="1" sqref="N33:O53">
      <formula1>Traits</formula1>
    </dataValidation>
    <dataValidation type="list" allowBlank="1" showInputMessage="1" showErrorMessage="1" sqref="A16:A28">
      <formula1>"A,C"</formula1>
    </dataValidation>
  </dataValidations>
  <hyperlinks>
    <hyperlink ref="B14" location="trait_names" display="Traits"/>
  </hyperlinks>
  <printOptions/>
  <pageMargins left="0" right="0" top="0.55" bottom="0.5" header="0.25" footer="0.25"/>
  <pageSetup fitToHeight="1" fitToWidth="1" horizontalDpi="1200" verticalDpi="1200" orientation="portrait" scale="74" r:id="rId4"/>
  <headerFooter alignWithMargins="0">
    <oddHeader>&amp;L&amp;"Papyrus,Bold Italic"&amp;12SERENITY Character Sheet&amp;R&amp;6&amp;D</oddHeader>
    <oddFooter>&amp;L简体中文版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3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" sqref="B12"/>
    </sheetView>
  </sheetViews>
  <sheetFormatPr defaultColWidth="9.140625" defaultRowHeight="12.75"/>
  <cols>
    <col min="1" max="1" width="30.7109375" style="18" customWidth="1"/>
    <col min="2" max="2" width="23.7109375" style="18" customWidth="1"/>
    <col min="3" max="3" width="3.00390625" style="18" customWidth="1"/>
    <col min="4" max="4" width="5.140625" style="34" customWidth="1"/>
    <col min="5" max="5" width="4.7109375" style="34" customWidth="1"/>
    <col min="6" max="6" width="3.8515625" style="34" customWidth="1"/>
    <col min="7" max="7" width="4.8515625" style="34" customWidth="1"/>
    <col min="8" max="8" width="4.28125" style="34" hidden="1" customWidth="1"/>
    <col min="9" max="9" width="5.28125" style="34" customWidth="1"/>
    <col min="10" max="10" width="4.8515625" style="34" customWidth="1"/>
    <col min="11" max="11" width="2.57421875" style="34" customWidth="1"/>
    <col min="12" max="12" width="25.421875" style="43" customWidth="1"/>
    <col min="13" max="13" width="4.140625" style="34" customWidth="1"/>
    <col min="14" max="14" width="5.140625" style="34" customWidth="1"/>
    <col min="15" max="15" width="3.8515625" style="34" customWidth="1"/>
    <col min="16" max="16" width="16.57421875" style="43" customWidth="1"/>
    <col min="17" max="18" width="0" style="34" hidden="1" customWidth="1"/>
    <col min="19" max="19" width="24.421875" style="43" customWidth="1"/>
    <col min="20" max="21" width="0" style="34" hidden="1" customWidth="1"/>
    <col min="22" max="22" width="12.8515625" style="34" customWidth="1"/>
    <col min="23" max="29" width="0" style="18" hidden="1" customWidth="1"/>
    <col min="30" max="16384" width="9.140625" style="18" customWidth="1"/>
  </cols>
  <sheetData>
    <row r="1" spans="1:11" ht="17.25" customHeight="1" thickBot="1">
      <c r="A1" s="28" t="s">
        <v>401</v>
      </c>
      <c r="D1" s="42"/>
      <c r="K1" s="21" t="s">
        <v>110</v>
      </c>
    </row>
    <row r="2" spans="2:11" ht="13.5" thickBot="1">
      <c r="B2" s="47" t="s">
        <v>986</v>
      </c>
      <c r="C2" s="47"/>
      <c r="D2" s="298">
        <f>SUM(I12:I47)</f>
        <v>0</v>
      </c>
      <c r="E2" s="299"/>
      <c r="F2" s="34" t="s">
        <v>987</v>
      </c>
      <c r="K2" s="20" t="s">
        <v>309</v>
      </c>
    </row>
    <row r="3" spans="2:11" ht="13.5" thickBot="1">
      <c r="B3" s="47" t="s">
        <v>985</v>
      </c>
      <c r="C3" s="47"/>
      <c r="D3" s="300">
        <f>SUM(J12:J47)</f>
        <v>0.01</v>
      </c>
      <c r="E3" s="301"/>
      <c r="F3" s="34" t="s">
        <v>928</v>
      </c>
      <c r="K3" s="20" t="s">
        <v>310</v>
      </c>
    </row>
    <row r="4" ht="11.25">
      <c r="K4" s="20" t="s">
        <v>311</v>
      </c>
    </row>
    <row r="5" ht="11.25">
      <c r="K5" s="20" t="s">
        <v>312</v>
      </c>
    </row>
    <row r="6" ht="11.25">
      <c r="K6" s="20" t="s">
        <v>313</v>
      </c>
    </row>
    <row r="7" spans="1:11" ht="11.25">
      <c r="A7" s="18" t="s">
        <v>929</v>
      </c>
      <c r="K7" s="20" t="s">
        <v>819</v>
      </c>
    </row>
    <row r="8" ht="11.25">
      <c r="K8" s="20" t="s">
        <v>818</v>
      </c>
    </row>
    <row r="9" spans="1:29" ht="11.25">
      <c r="A9" s="11"/>
      <c r="B9" s="29" t="s">
        <v>438</v>
      </c>
      <c r="C9" s="29"/>
      <c r="D9" s="44">
        <f>HLOOKUP(D10,equipment!C22:AL23,2,FALSE)</f>
        <v>2</v>
      </c>
      <c r="E9" s="44">
        <f>HLOOKUP(E10,equipment!D22:AM23,2,FALSE)</f>
        <v>3</v>
      </c>
      <c r="F9" s="44">
        <f>HLOOKUP(F10,equipment!E22:AN23,2,FALSE)</f>
        <v>4</v>
      </c>
      <c r="G9" s="44">
        <f>HLOOKUP(G10,equipment!F22:AO23,2,FALSE)</f>
        <v>5</v>
      </c>
      <c r="H9" s="44">
        <f>HLOOKUP(H10,equipment!G22:AP23,2,FALSE)</f>
        <v>6</v>
      </c>
      <c r="I9" s="44">
        <f>HLOOKUP(I10,equipment!H22:AQ23,2,FALSE)</f>
        <v>7</v>
      </c>
      <c r="J9" s="44">
        <f>HLOOKUP(J10,equipment!I22:AR23,2,FALSE)</f>
        <v>8</v>
      </c>
      <c r="K9" s="44">
        <f>HLOOKUP(K10,equipment!J22:AS23,2,FALSE)</f>
        <v>9</v>
      </c>
      <c r="L9" s="45">
        <f>HLOOKUP(L10,equipment!K22:AT23,2,FALSE)</f>
        <v>10</v>
      </c>
      <c r="M9" s="44">
        <f>HLOOKUP(M10,equipment!L22:AU23,2,FALSE)</f>
        <v>11</v>
      </c>
      <c r="N9" s="44">
        <f>HLOOKUP(N10,equipment!M22:AV23,2,FALSE)</f>
        <v>12</v>
      </c>
      <c r="O9" s="44">
        <f>HLOOKUP(O10,equipment!N22:AW23,2,FALSE)</f>
        <v>13</v>
      </c>
      <c r="P9" s="45">
        <f>HLOOKUP(P10,equipment!O22:AX23,2,FALSE)</f>
        <v>14</v>
      </c>
      <c r="Q9" s="44" t="e">
        <f>HLOOKUP(Q10,equipment!P22:AY23,2,FALSE)</f>
        <v>#N/A</v>
      </c>
      <c r="R9" s="44" t="e">
        <f>HLOOKUP(R10,equipment!Q22:AZ23,2,FALSE)</f>
        <v>#N/A</v>
      </c>
      <c r="S9" s="45">
        <f>HLOOKUP(S10,equipment!R22:BA23,2,FALSE)</f>
        <v>17</v>
      </c>
      <c r="T9" s="44" t="e">
        <f>HLOOKUP(T10,equipment!S22:BB23,2,FALSE)</f>
        <v>#N/A</v>
      </c>
      <c r="U9" s="44" t="e">
        <f>HLOOKUP(U10,equipment!T22:BC23,2,FALSE)</f>
        <v>#N/A</v>
      </c>
      <c r="V9" s="44">
        <f>HLOOKUP(V10,equipment!U22:BD23,2,FALSE)</f>
        <v>20</v>
      </c>
      <c r="W9" s="30" t="e">
        <f>HLOOKUP(W10,equipment!V22:BE23,2,FALSE)</f>
        <v>#N/A</v>
      </c>
      <c r="X9" s="30" t="e">
        <f>HLOOKUP(X10,equipment!W22:BF23,2,FALSE)</f>
        <v>#N/A</v>
      </c>
      <c r="Y9" s="30" t="e">
        <f>HLOOKUP(Y10,equipment!X22:BG23,2,FALSE)</f>
        <v>#N/A</v>
      </c>
      <c r="Z9" s="30" t="e">
        <f>HLOOKUP(Z10,equipment!Y22:BH23,2,FALSE)</f>
        <v>#N/A</v>
      </c>
      <c r="AA9" s="30" t="e">
        <f>HLOOKUP(AA10,equipment!Z22:BI23,2,FALSE)</f>
        <v>#N/A</v>
      </c>
      <c r="AB9" s="30" t="e">
        <f>HLOOKUP(AB10,equipment!AA22:BJ23,2,FALSE)</f>
        <v>#N/A</v>
      </c>
      <c r="AC9" s="30" t="e">
        <f>HLOOKUP(AC10,equipment!AB22:BK23,2,FALSE)</f>
        <v>#N/A</v>
      </c>
    </row>
    <row r="10" spans="1:22" s="33" customFormat="1" ht="59.25" thickBot="1">
      <c r="A10" s="31" t="s">
        <v>399</v>
      </c>
      <c r="B10" s="31" t="s">
        <v>400</v>
      </c>
      <c r="C10" s="32" t="s">
        <v>1127</v>
      </c>
      <c r="D10" s="32" t="s">
        <v>108</v>
      </c>
      <c r="E10" s="32" t="s">
        <v>109</v>
      </c>
      <c r="F10" s="32" t="s">
        <v>776</v>
      </c>
      <c r="G10" s="32" t="s">
        <v>402</v>
      </c>
      <c r="H10" s="32" t="s">
        <v>403</v>
      </c>
      <c r="I10" s="32" t="s">
        <v>602</v>
      </c>
      <c r="J10" s="32" t="s">
        <v>928</v>
      </c>
      <c r="K10" s="32" t="s">
        <v>110</v>
      </c>
      <c r="L10" s="41" t="s">
        <v>439</v>
      </c>
      <c r="M10" s="32" t="s">
        <v>415</v>
      </c>
      <c r="N10" s="32" t="s">
        <v>572</v>
      </c>
      <c r="O10" s="32" t="s">
        <v>575</v>
      </c>
      <c r="P10" s="41" t="s">
        <v>594</v>
      </c>
      <c r="Q10" s="32"/>
      <c r="R10" s="32"/>
      <c r="S10" s="41" t="s">
        <v>100</v>
      </c>
      <c r="T10" s="32"/>
      <c r="U10" s="32"/>
      <c r="V10" s="32" t="s">
        <v>104</v>
      </c>
    </row>
    <row r="11" spans="1:22" s="94" customFormat="1" ht="12" hidden="1" thickTop="1">
      <c r="A11" s="91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92"/>
      <c r="N11" s="92"/>
      <c r="O11" s="92"/>
      <c r="P11" s="93"/>
      <c r="Q11" s="92"/>
      <c r="R11" s="92"/>
      <c r="S11" s="93"/>
      <c r="T11" s="92"/>
      <c r="U11" s="92"/>
      <c r="V11" s="92"/>
    </row>
    <row r="12" spans="1:22" ht="12" thickTop="1">
      <c r="A12" s="150" t="s">
        <v>427</v>
      </c>
      <c r="B12" s="151" t="s">
        <v>10</v>
      </c>
      <c r="C12" s="147"/>
      <c r="D12" s="46">
        <f aca="true" t="shared" si="0" ref="D12:S20">IF(ISNA((VLOOKUP($B12,Equipment_table,D$9,FALSE))),"",(VLOOKUP($B12,Equipment_table,D$9,FALSE)))</f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>IF(ISNA(IF(C12="",1,C12)*(VLOOKUP($B12,Equipment_table,I$9,FALSE))),0,IF(C12="",1,C12)*(VLOOKUP($B12,Equipment_table,I$9,FALSE)))</f>
        <v>0</v>
      </c>
      <c r="J12" s="46">
        <f t="shared" si="0"/>
        <v>0.01</v>
      </c>
      <c r="K12" s="46" t="str">
        <f t="shared" si="0"/>
        <v>e</v>
      </c>
      <c r="L12" s="46" t="str">
        <f t="shared" si="0"/>
        <v>Mandatory, Unless Cortex Spectre</v>
      </c>
      <c r="M12" s="46">
        <f t="shared" si="0"/>
        <v>0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 t="e">
        <f t="shared" si="0"/>
        <v>#REF!</v>
      </c>
      <c r="R12" s="46" t="e">
        <f t="shared" si="0"/>
        <v>#REF!</v>
      </c>
      <c r="S12" s="46">
        <f t="shared" si="0"/>
        <v>0</v>
      </c>
      <c r="T12" s="46" t="e">
        <f aca="true" t="shared" si="1" ref="T12:U31">(VLOOKUP($B12,Equipment_table,T$9,FALSE))</f>
        <v>#REF!</v>
      </c>
      <c r="U12" s="46" t="e">
        <f t="shared" si="1"/>
        <v>#REF!</v>
      </c>
      <c r="V12" s="46">
        <f aca="true" t="shared" si="2" ref="V12:V75">IF(ISNA((VLOOKUP($B12,Equipment_table,V$9,FALSE))),"",(VLOOKUP($B12,Equipment_table,V$9,FALSE)))</f>
        <v>0</v>
      </c>
    </row>
    <row r="13" spans="1:22" ht="11.25">
      <c r="A13" s="80"/>
      <c r="B13" s="80"/>
      <c r="C13" s="147"/>
      <c r="D13" s="46">
        <f t="shared" si="0"/>
      </c>
      <c r="E13" s="46">
        <f t="shared" si="0"/>
      </c>
      <c r="F13" s="46">
        <f t="shared" si="0"/>
      </c>
      <c r="G13" s="46">
        <f t="shared" si="0"/>
      </c>
      <c r="H13" s="46">
        <f t="shared" si="0"/>
      </c>
      <c r="I13" s="46">
        <f>IF(ISNA(IF(C13="",1,C13)*(VLOOKUP($B13,Equipment_table,I$9,FALSE))),0,IF(C13="",1,C13)*(VLOOKUP($B13,Equipment_table,I$9,FALSE)))</f>
        <v>0</v>
      </c>
      <c r="J13" s="46">
        <f t="shared" si="0"/>
      </c>
      <c r="K13" s="46">
        <f t="shared" si="0"/>
      </c>
      <c r="L13" s="46">
        <f t="shared" si="0"/>
      </c>
      <c r="M13" s="46">
        <f t="shared" si="0"/>
      </c>
      <c r="N13" s="46">
        <f t="shared" si="0"/>
      </c>
      <c r="O13" s="46">
        <f t="shared" si="0"/>
      </c>
      <c r="P13" s="46">
        <f t="shared" si="0"/>
      </c>
      <c r="Q13" s="46">
        <f t="shared" si="0"/>
      </c>
      <c r="R13" s="46">
        <f t="shared" si="0"/>
      </c>
      <c r="S13" s="46">
        <f t="shared" si="0"/>
      </c>
      <c r="T13" s="46" t="e">
        <f t="shared" si="1"/>
        <v>#N/A</v>
      </c>
      <c r="U13" s="46" t="e">
        <f t="shared" si="1"/>
        <v>#N/A</v>
      </c>
      <c r="V13" s="46">
        <f t="shared" si="2"/>
      </c>
    </row>
    <row r="14" spans="1:22" ht="11.25">
      <c r="A14" s="80"/>
      <c r="B14" s="80"/>
      <c r="C14" s="147"/>
      <c r="D14" s="46">
        <f t="shared" si="0"/>
      </c>
      <c r="E14" s="46">
        <f t="shared" si="0"/>
      </c>
      <c r="F14" s="46">
        <f t="shared" si="0"/>
      </c>
      <c r="G14" s="46">
        <f t="shared" si="0"/>
      </c>
      <c r="H14" s="46">
        <f t="shared" si="0"/>
      </c>
      <c r="I14" s="46">
        <f aca="true" t="shared" si="3" ref="I14:I77">IF(ISNA(IF(C14="",1,C14)*(VLOOKUP($B14,Equipment_table,I$9,FALSE))),0,IF(C14="",1,C14)*(VLOOKUP($B14,Equipment_table,I$9,FALSE)))</f>
        <v>0</v>
      </c>
      <c r="J14" s="46">
        <f t="shared" si="0"/>
      </c>
      <c r="K14" s="46">
        <f t="shared" si="0"/>
      </c>
      <c r="L14" s="46">
        <f t="shared" si="0"/>
      </c>
      <c r="M14" s="46">
        <f t="shared" si="0"/>
      </c>
      <c r="N14" s="46">
        <f t="shared" si="0"/>
      </c>
      <c r="O14" s="46">
        <f t="shared" si="0"/>
      </c>
      <c r="P14" s="46">
        <f t="shared" si="0"/>
      </c>
      <c r="Q14" s="46">
        <f t="shared" si="0"/>
      </c>
      <c r="R14" s="46">
        <f t="shared" si="0"/>
      </c>
      <c r="S14" s="46">
        <f t="shared" si="0"/>
      </c>
      <c r="T14" s="46" t="e">
        <f t="shared" si="1"/>
        <v>#N/A</v>
      </c>
      <c r="U14" s="46" t="e">
        <f t="shared" si="1"/>
        <v>#N/A</v>
      </c>
      <c r="V14" s="46">
        <f t="shared" si="2"/>
      </c>
    </row>
    <row r="15" spans="1:22" ht="11.25">
      <c r="A15" s="80"/>
      <c r="B15" s="80"/>
      <c r="C15" s="147"/>
      <c r="D15" s="46">
        <f t="shared" si="0"/>
      </c>
      <c r="E15" s="46">
        <f t="shared" si="0"/>
      </c>
      <c r="F15" s="46">
        <f t="shared" si="0"/>
      </c>
      <c r="G15" s="46">
        <f t="shared" si="0"/>
      </c>
      <c r="H15" s="46">
        <f t="shared" si="0"/>
      </c>
      <c r="I15" s="46">
        <f t="shared" si="3"/>
        <v>0</v>
      </c>
      <c r="J15" s="46">
        <f t="shared" si="0"/>
      </c>
      <c r="K15" s="46">
        <f t="shared" si="0"/>
      </c>
      <c r="L15" s="46">
        <f t="shared" si="0"/>
      </c>
      <c r="M15" s="46">
        <f t="shared" si="0"/>
      </c>
      <c r="N15" s="46">
        <f t="shared" si="0"/>
      </c>
      <c r="O15" s="46">
        <f t="shared" si="0"/>
      </c>
      <c r="P15" s="46">
        <f t="shared" si="0"/>
      </c>
      <c r="Q15" s="46">
        <f t="shared" si="0"/>
      </c>
      <c r="R15" s="46">
        <f t="shared" si="0"/>
      </c>
      <c r="S15" s="46">
        <f t="shared" si="0"/>
      </c>
      <c r="T15" s="46" t="e">
        <f t="shared" si="1"/>
        <v>#N/A</v>
      </c>
      <c r="U15" s="46" t="e">
        <f t="shared" si="1"/>
        <v>#N/A</v>
      </c>
      <c r="V15" s="46">
        <f t="shared" si="2"/>
      </c>
    </row>
    <row r="16" spans="1:22" ht="11.25">
      <c r="A16" s="80"/>
      <c r="B16" s="80"/>
      <c r="C16" s="147"/>
      <c r="D16" s="46">
        <f t="shared" si="0"/>
      </c>
      <c r="E16" s="46">
        <f t="shared" si="0"/>
      </c>
      <c r="F16" s="46">
        <f t="shared" si="0"/>
      </c>
      <c r="G16" s="46">
        <f t="shared" si="0"/>
      </c>
      <c r="H16" s="46">
        <f t="shared" si="0"/>
      </c>
      <c r="I16" s="46">
        <f t="shared" si="3"/>
        <v>0</v>
      </c>
      <c r="J16" s="46">
        <f t="shared" si="0"/>
      </c>
      <c r="K16" s="46">
        <f t="shared" si="0"/>
      </c>
      <c r="L16" s="46">
        <f t="shared" si="0"/>
      </c>
      <c r="M16" s="46">
        <f t="shared" si="0"/>
      </c>
      <c r="N16" s="46">
        <f t="shared" si="0"/>
      </c>
      <c r="O16" s="46">
        <f t="shared" si="0"/>
      </c>
      <c r="P16" s="46">
        <f t="shared" si="0"/>
      </c>
      <c r="Q16" s="46">
        <f t="shared" si="0"/>
      </c>
      <c r="R16" s="46">
        <f t="shared" si="0"/>
      </c>
      <c r="S16" s="46">
        <f t="shared" si="0"/>
      </c>
      <c r="T16" s="46" t="e">
        <f t="shared" si="1"/>
        <v>#N/A</v>
      </c>
      <c r="U16" s="46" t="e">
        <f t="shared" si="1"/>
        <v>#N/A</v>
      </c>
      <c r="V16" s="46">
        <f t="shared" si="2"/>
      </c>
    </row>
    <row r="17" spans="1:22" ht="11.25">
      <c r="A17" s="80"/>
      <c r="B17" s="80"/>
      <c r="C17" s="147"/>
      <c r="D17" s="46">
        <f t="shared" si="0"/>
      </c>
      <c r="E17" s="46">
        <f t="shared" si="0"/>
      </c>
      <c r="F17" s="46">
        <f t="shared" si="0"/>
      </c>
      <c r="G17" s="46">
        <f t="shared" si="0"/>
      </c>
      <c r="H17" s="46">
        <f t="shared" si="0"/>
      </c>
      <c r="I17" s="46">
        <f t="shared" si="3"/>
        <v>0</v>
      </c>
      <c r="J17" s="46">
        <f t="shared" si="0"/>
      </c>
      <c r="K17" s="46">
        <f t="shared" si="0"/>
      </c>
      <c r="L17" s="46">
        <f t="shared" si="0"/>
      </c>
      <c r="M17" s="46">
        <f t="shared" si="0"/>
      </c>
      <c r="N17" s="46">
        <f t="shared" si="0"/>
      </c>
      <c r="O17" s="46">
        <f t="shared" si="0"/>
      </c>
      <c r="P17" s="46">
        <f t="shared" si="0"/>
      </c>
      <c r="Q17" s="46">
        <f t="shared" si="0"/>
      </c>
      <c r="R17" s="46">
        <f t="shared" si="0"/>
      </c>
      <c r="S17" s="46">
        <f t="shared" si="0"/>
      </c>
      <c r="T17" s="46" t="e">
        <f t="shared" si="1"/>
        <v>#N/A</v>
      </c>
      <c r="U17" s="46" t="e">
        <f t="shared" si="1"/>
        <v>#N/A</v>
      </c>
      <c r="V17" s="46">
        <f t="shared" si="2"/>
      </c>
    </row>
    <row r="18" spans="1:22" ht="11.25">
      <c r="A18" s="80"/>
      <c r="B18" s="80"/>
      <c r="C18" s="147"/>
      <c r="D18" s="46">
        <f t="shared" si="0"/>
      </c>
      <c r="E18" s="46">
        <f t="shared" si="0"/>
      </c>
      <c r="F18" s="46">
        <f t="shared" si="0"/>
      </c>
      <c r="G18" s="46">
        <f t="shared" si="0"/>
      </c>
      <c r="H18" s="46">
        <f t="shared" si="0"/>
      </c>
      <c r="I18" s="46">
        <f t="shared" si="3"/>
        <v>0</v>
      </c>
      <c r="J18" s="46">
        <f t="shared" si="0"/>
      </c>
      <c r="K18" s="46">
        <f t="shared" si="0"/>
      </c>
      <c r="L18" s="46">
        <f t="shared" si="0"/>
      </c>
      <c r="M18" s="46">
        <f t="shared" si="0"/>
      </c>
      <c r="N18" s="46">
        <f t="shared" si="0"/>
      </c>
      <c r="O18" s="46">
        <f t="shared" si="0"/>
      </c>
      <c r="P18" s="46">
        <f t="shared" si="0"/>
      </c>
      <c r="Q18" s="46">
        <f t="shared" si="0"/>
      </c>
      <c r="R18" s="46">
        <f t="shared" si="0"/>
      </c>
      <c r="S18" s="46">
        <f t="shared" si="0"/>
      </c>
      <c r="T18" s="46" t="e">
        <f t="shared" si="1"/>
        <v>#N/A</v>
      </c>
      <c r="U18" s="46" t="e">
        <f t="shared" si="1"/>
        <v>#N/A</v>
      </c>
      <c r="V18" s="46">
        <f t="shared" si="2"/>
      </c>
    </row>
    <row r="19" spans="1:22" ht="11.25">
      <c r="A19" s="80"/>
      <c r="B19" s="80"/>
      <c r="C19" s="147"/>
      <c r="D19" s="46">
        <f t="shared" si="0"/>
      </c>
      <c r="E19" s="46">
        <f t="shared" si="0"/>
      </c>
      <c r="F19" s="46">
        <f t="shared" si="0"/>
      </c>
      <c r="G19" s="46">
        <f t="shared" si="0"/>
      </c>
      <c r="H19" s="46">
        <f t="shared" si="0"/>
      </c>
      <c r="I19" s="46">
        <f t="shared" si="3"/>
        <v>0</v>
      </c>
      <c r="J19" s="46">
        <f t="shared" si="0"/>
      </c>
      <c r="K19" s="46">
        <f t="shared" si="0"/>
      </c>
      <c r="L19" s="46">
        <f t="shared" si="0"/>
      </c>
      <c r="M19" s="46">
        <f t="shared" si="0"/>
      </c>
      <c r="N19" s="46">
        <f t="shared" si="0"/>
      </c>
      <c r="O19" s="46">
        <f t="shared" si="0"/>
      </c>
      <c r="P19" s="46">
        <f t="shared" si="0"/>
      </c>
      <c r="Q19" s="46">
        <f t="shared" si="0"/>
      </c>
      <c r="R19" s="46">
        <f t="shared" si="0"/>
      </c>
      <c r="S19" s="46">
        <f t="shared" si="0"/>
      </c>
      <c r="T19" s="46" t="e">
        <f t="shared" si="1"/>
        <v>#N/A</v>
      </c>
      <c r="U19" s="46" t="e">
        <f t="shared" si="1"/>
        <v>#N/A</v>
      </c>
      <c r="V19" s="46">
        <f t="shared" si="2"/>
      </c>
    </row>
    <row r="20" spans="1:22" ht="11.25">
      <c r="A20" s="80"/>
      <c r="B20" s="80"/>
      <c r="C20" s="147"/>
      <c r="D20" s="46">
        <f t="shared" si="0"/>
      </c>
      <c r="E20" s="46">
        <f t="shared" si="0"/>
      </c>
      <c r="F20" s="46">
        <f t="shared" si="0"/>
      </c>
      <c r="G20" s="46">
        <f t="shared" si="0"/>
      </c>
      <c r="H20" s="46">
        <f t="shared" si="0"/>
      </c>
      <c r="I20" s="46">
        <f t="shared" si="3"/>
        <v>0</v>
      </c>
      <c r="J20" s="46">
        <f t="shared" si="0"/>
      </c>
      <c r="K20" s="46">
        <f t="shared" si="0"/>
      </c>
      <c r="L20" s="46">
        <f t="shared" si="0"/>
      </c>
      <c r="M20" s="46">
        <f t="shared" si="0"/>
      </c>
      <c r="N20" s="46">
        <f t="shared" si="0"/>
      </c>
      <c r="O20" s="46">
        <f t="shared" si="0"/>
      </c>
      <c r="P20" s="46">
        <f t="shared" si="0"/>
      </c>
      <c r="Q20" s="46">
        <f t="shared" si="0"/>
      </c>
      <c r="R20" s="46">
        <f t="shared" si="0"/>
      </c>
      <c r="S20" s="46">
        <f t="shared" si="0"/>
      </c>
      <c r="T20" s="46" t="e">
        <f t="shared" si="1"/>
        <v>#N/A</v>
      </c>
      <c r="U20" s="46" t="e">
        <f t="shared" si="1"/>
        <v>#N/A</v>
      </c>
      <c r="V20" s="46">
        <f t="shared" si="2"/>
      </c>
    </row>
    <row r="21" spans="1:22" ht="11.25">
      <c r="A21" s="80"/>
      <c r="B21" s="80"/>
      <c r="C21" s="147"/>
      <c r="D21" s="46">
        <f aca="true" t="shared" si="4" ref="D21:H30">IF(ISNA((VLOOKUP($B21,Equipment_table,D$9,FALSE))),"",(VLOOKUP($B21,Equipment_table,D$9,FALSE)))</f>
      </c>
      <c r="E21" s="46">
        <f t="shared" si="4"/>
      </c>
      <c r="F21" s="46">
        <f t="shared" si="4"/>
      </c>
      <c r="G21" s="46">
        <f t="shared" si="4"/>
      </c>
      <c r="H21" s="46">
        <f t="shared" si="4"/>
      </c>
      <c r="I21" s="46">
        <f t="shared" si="3"/>
        <v>0</v>
      </c>
      <c r="J21" s="46">
        <f aca="true" t="shared" si="5" ref="J21:S30">IF(ISNA((VLOOKUP($B21,Equipment_table,J$9,FALSE))),"",(VLOOKUP($B21,Equipment_table,J$9,FALSE)))</f>
      </c>
      <c r="K21" s="46">
        <f t="shared" si="5"/>
      </c>
      <c r="L21" s="46">
        <f t="shared" si="5"/>
      </c>
      <c r="M21" s="46">
        <f t="shared" si="5"/>
      </c>
      <c r="N21" s="46">
        <f t="shared" si="5"/>
      </c>
      <c r="O21" s="46">
        <f t="shared" si="5"/>
      </c>
      <c r="P21" s="46">
        <f t="shared" si="5"/>
      </c>
      <c r="Q21" s="46">
        <f t="shared" si="5"/>
      </c>
      <c r="R21" s="46">
        <f t="shared" si="5"/>
      </c>
      <c r="S21" s="46">
        <f t="shared" si="5"/>
      </c>
      <c r="T21" s="46" t="e">
        <f t="shared" si="1"/>
        <v>#N/A</v>
      </c>
      <c r="U21" s="46" t="e">
        <f t="shared" si="1"/>
        <v>#N/A</v>
      </c>
      <c r="V21" s="46">
        <f t="shared" si="2"/>
      </c>
    </row>
    <row r="22" spans="1:22" ht="11.25">
      <c r="A22" s="80"/>
      <c r="B22" s="80"/>
      <c r="C22" s="147"/>
      <c r="D22" s="46">
        <f t="shared" si="4"/>
      </c>
      <c r="E22" s="46">
        <f t="shared" si="4"/>
      </c>
      <c r="F22" s="46">
        <f t="shared" si="4"/>
      </c>
      <c r="G22" s="46">
        <f t="shared" si="4"/>
      </c>
      <c r="H22" s="46">
        <f t="shared" si="4"/>
      </c>
      <c r="I22" s="46">
        <f t="shared" si="3"/>
        <v>0</v>
      </c>
      <c r="J22" s="46">
        <f t="shared" si="5"/>
      </c>
      <c r="K22" s="46">
        <f t="shared" si="5"/>
      </c>
      <c r="L22" s="46">
        <f t="shared" si="5"/>
      </c>
      <c r="M22" s="46">
        <f t="shared" si="5"/>
      </c>
      <c r="N22" s="46">
        <f t="shared" si="5"/>
      </c>
      <c r="O22" s="46">
        <f t="shared" si="5"/>
      </c>
      <c r="P22" s="46">
        <f t="shared" si="5"/>
      </c>
      <c r="Q22" s="46">
        <f t="shared" si="5"/>
      </c>
      <c r="R22" s="46">
        <f t="shared" si="5"/>
      </c>
      <c r="S22" s="46">
        <f t="shared" si="5"/>
      </c>
      <c r="T22" s="46" t="e">
        <f t="shared" si="1"/>
        <v>#N/A</v>
      </c>
      <c r="U22" s="46" t="e">
        <f t="shared" si="1"/>
        <v>#N/A</v>
      </c>
      <c r="V22" s="46">
        <f t="shared" si="2"/>
      </c>
    </row>
    <row r="23" spans="1:22" ht="11.25">
      <c r="A23" s="80"/>
      <c r="B23" s="80"/>
      <c r="C23" s="147"/>
      <c r="D23" s="46">
        <f t="shared" si="4"/>
      </c>
      <c r="E23" s="46">
        <f t="shared" si="4"/>
      </c>
      <c r="F23" s="46">
        <f t="shared" si="4"/>
      </c>
      <c r="G23" s="46">
        <f t="shared" si="4"/>
      </c>
      <c r="H23" s="46">
        <f t="shared" si="4"/>
      </c>
      <c r="I23" s="46">
        <f t="shared" si="3"/>
        <v>0</v>
      </c>
      <c r="J23" s="46">
        <f t="shared" si="5"/>
      </c>
      <c r="K23" s="46">
        <f t="shared" si="5"/>
      </c>
      <c r="L23" s="46">
        <f t="shared" si="5"/>
      </c>
      <c r="M23" s="46">
        <f t="shared" si="5"/>
      </c>
      <c r="N23" s="46">
        <f t="shared" si="5"/>
      </c>
      <c r="O23" s="46">
        <f t="shared" si="5"/>
      </c>
      <c r="P23" s="46">
        <f t="shared" si="5"/>
      </c>
      <c r="Q23" s="46">
        <f t="shared" si="5"/>
      </c>
      <c r="R23" s="46">
        <f t="shared" si="5"/>
      </c>
      <c r="S23" s="46">
        <f t="shared" si="5"/>
      </c>
      <c r="T23" s="46" t="e">
        <f t="shared" si="1"/>
        <v>#N/A</v>
      </c>
      <c r="U23" s="46" t="e">
        <f t="shared" si="1"/>
        <v>#N/A</v>
      </c>
      <c r="V23" s="46">
        <f t="shared" si="2"/>
      </c>
    </row>
    <row r="24" spans="1:22" ht="11.25">
      <c r="A24" s="80"/>
      <c r="B24" s="80"/>
      <c r="C24" s="147"/>
      <c r="D24" s="46">
        <f t="shared" si="4"/>
      </c>
      <c r="E24" s="46">
        <f t="shared" si="4"/>
      </c>
      <c r="F24" s="46">
        <f t="shared" si="4"/>
      </c>
      <c r="G24" s="46">
        <f t="shared" si="4"/>
      </c>
      <c r="H24" s="46">
        <f t="shared" si="4"/>
      </c>
      <c r="I24" s="46">
        <f t="shared" si="3"/>
        <v>0</v>
      </c>
      <c r="J24" s="46">
        <f t="shared" si="5"/>
      </c>
      <c r="K24" s="46">
        <f t="shared" si="5"/>
      </c>
      <c r="L24" s="46">
        <f t="shared" si="5"/>
      </c>
      <c r="M24" s="46">
        <f t="shared" si="5"/>
      </c>
      <c r="N24" s="46">
        <f t="shared" si="5"/>
      </c>
      <c r="O24" s="46">
        <f t="shared" si="5"/>
      </c>
      <c r="P24" s="46">
        <f t="shared" si="5"/>
      </c>
      <c r="Q24" s="46">
        <f t="shared" si="5"/>
      </c>
      <c r="R24" s="46">
        <f t="shared" si="5"/>
      </c>
      <c r="S24" s="46">
        <f t="shared" si="5"/>
      </c>
      <c r="T24" s="46" t="e">
        <f t="shared" si="1"/>
        <v>#N/A</v>
      </c>
      <c r="U24" s="46" t="e">
        <f t="shared" si="1"/>
        <v>#N/A</v>
      </c>
      <c r="V24" s="46">
        <f t="shared" si="2"/>
      </c>
    </row>
    <row r="25" spans="1:22" ht="11.25">
      <c r="A25" s="80"/>
      <c r="B25" s="80"/>
      <c r="C25" s="147"/>
      <c r="D25" s="46">
        <f t="shared" si="4"/>
      </c>
      <c r="E25" s="46">
        <f t="shared" si="4"/>
      </c>
      <c r="F25" s="46">
        <f t="shared" si="4"/>
      </c>
      <c r="G25" s="46">
        <f t="shared" si="4"/>
      </c>
      <c r="H25" s="46">
        <f t="shared" si="4"/>
      </c>
      <c r="I25" s="46">
        <f t="shared" si="3"/>
        <v>0</v>
      </c>
      <c r="J25" s="46">
        <f t="shared" si="5"/>
      </c>
      <c r="K25" s="46">
        <f t="shared" si="5"/>
      </c>
      <c r="L25" s="46">
        <f t="shared" si="5"/>
      </c>
      <c r="M25" s="46">
        <f t="shared" si="5"/>
      </c>
      <c r="N25" s="46">
        <f t="shared" si="5"/>
      </c>
      <c r="O25" s="46">
        <f t="shared" si="5"/>
      </c>
      <c r="P25" s="46">
        <f t="shared" si="5"/>
      </c>
      <c r="Q25" s="46">
        <f t="shared" si="5"/>
      </c>
      <c r="R25" s="46">
        <f t="shared" si="5"/>
      </c>
      <c r="S25" s="46">
        <f t="shared" si="5"/>
      </c>
      <c r="T25" s="46" t="e">
        <f t="shared" si="1"/>
        <v>#N/A</v>
      </c>
      <c r="U25" s="46" t="e">
        <f t="shared" si="1"/>
        <v>#N/A</v>
      </c>
      <c r="V25" s="46">
        <f t="shared" si="2"/>
      </c>
    </row>
    <row r="26" spans="1:22" ht="11.25">
      <c r="A26" s="80"/>
      <c r="B26" s="80"/>
      <c r="C26" s="147"/>
      <c r="D26" s="46">
        <f t="shared" si="4"/>
      </c>
      <c r="E26" s="46">
        <f t="shared" si="4"/>
      </c>
      <c r="F26" s="46">
        <f t="shared" si="4"/>
      </c>
      <c r="G26" s="46">
        <f t="shared" si="4"/>
      </c>
      <c r="H26" s="46">
        <f t="shared" si="4"/>
      </c>
      <c r="I26" s="46">
        <f t="shared" si="3"/>
        <v>0</v>
      </c>
      <c r="J26" s="46">
        <f t="shared" si="5"/>
      </c>
      <c r="K26" s="46">
        <f t="shared" si="5"/>
      </c>
      <c r="L26" s="46">
        <f t="shared" si="5"/>
      </c>
      <c r="M26" s="46">
        <f t="shared" si="5"/>
      </c>
      <c r="N26" s="46">
        <f t="shared" si="5"/>
      </c>
      <c r="O26" s="46">
        <f t="shared" si="5"/>
      </c>
      <c r="P26" s="46">
        <f t="shared" si="5"/>
      </c>
      <c r="Q26" s="46">
        <f t="shared" si="5"/>
      </c>
      <c r="R26" s="46">
        <f t="shared" si="5"/>
      </c>
      <c r="S26" s="46">
        <f t="shared" si="5"/>
      </c>
      <c r="T26" s="46" t="e">
        <f t="shared" si="1"/>
        <v>#N/A</v>
      </c>
      <c r="U26" s="46" t="e">
        <f t="shared" si="1"/>
        <v>#N/A</v>
      </c>
      <c r="V26" s="46">
        <f t="shared" si="2"/>
      </c>
    </row>
    <row r="27" spans="1:22" ht="11.25">
      <c r="A27" s="80"/>
      <c r="B27" s="80"/>
      <c r="C27" s="147"/>
      <c r="D27" s="46">
        <f t="shared" si="4"/>
      </c>
      <c r="E27" s="46">
        <f t="shared" si="4"/>
      </c>
      <c r="F27" s="46">
        <f t="shared" si="4"/>
      </c>
      <c r="G27" s="46">
        <f t="shared" si="4"/>
      </c>
      <c r="H27" s="46">
        <f t="shared" si="4"/>
      </c>
      <c r="I27" s="46">
        <f t="shared" si="3"/>
        <v>0</v>
      </c>
      <c r="J27" s="46">
        <f t="shared" si="5"/>
      </c>
      <c r="K27" s="46">
        <f t="shared" si="5"/>
      </c>
      <c r="L27" s="46">
        <f t="shared" si="5"/>
      </c>
      <c r="M27" s="46">
        <f t="shared" si="5"/>
      </c>
      <c r="N27" s="46">
        <f t="shared" si="5"/>
      </c>
      <c r="O27" s="46">
        <f t="shared" si="5"/>
      </c>
      <c r="P27" s="46">
        <f t="shared" si="5"/>
      </c>
      <c r="Q27" s="46">
        <f t="shared" si="5"/>
      </c>
      <c r="R27" s="46">
        <f t="shared" si="5"/>
      </c>
      <c r="S27" s="46">
        <f t="shared" si="5"/>
      </c>
      <c r="T27" s="46" t="e">
        <f t="shared" si="1"/>
        <v>#N/A</v>
      </c>
      <c r="U27" s="46" t="e">
        <f t="shared" si="1"/>
        <v>#N/A</v>
      </c>
      <c r="V27" s="46">
        <f t="shared" si="2"/>
      </c>
    </row>
    <row r="28" spans="1:22" ht="11.25">
      <c r="A28" s="80"/>
      <c r="B28" s="80"/>
      <c r="C28" s="147"/>
      <c r="D28" s="46">
        <f t="shared" si="4"/>
      </c>
      <c r="E28" s="46">
        <f t="shared" si="4"/>
      </c>
      <c r="F28" s="46">
        <f t="shared" si="4"/>
      </c>
      <c r="G28" s="46">
        <f t="shared" si="4"/>
      </c>
      <c r="H28" s="46">
        <f t="shared" si="4"/>
      </c>
      <c r="I28" s="46">
        <f t="shared" si="3"/>
        <v>0</v>
      </c>
      <c r="J28" s="46">
        <f t="shared" si="5"/>
      </c>
      <c r="K28" s="46">
        <f t="shared" si="5"/>
      </c>
      <c r="L28" s="46">
        <f t="shared" si="5"/>
      </c>
      <c r="M28" s="46">
        <f t="shared" si="5"/>
      </c>
      <c r="N28" s="46">
        <f t="shared" si="5"/>
      </c>
      <c r="O28" s="46">
        <f t="shared" si="5"/>
      </c>
      <c r="P28" s="46">
        <f t="shared" si="5"/>
      </c>
      <c r="Q28" s="46">
        <f t="shared" si="5"/>
      </c>
      <c r="R28" s="46">
        <f t="shared" si="5"/>
      </c>
      <c r="S28" s="46">
        <f t="shared" si="5"/>
      </c>
      <c r="T28" s="46" t="e">
        <f t="shared" si="1"/>
        <v>#N/A</v>
      </c>
      <c r="U28" s="46" t="e">
        <f t="shared" si="1"/>
        <v>#N/A</v>
      </c>
      <c r="V28" s="46">
        <f t="shared" si="2"/>
      </c>
    </row>
    <row r="29" spans="1:22" ht="11.25">
      <c r="A29" s="80"/>
      <c r="B29" s="80"/>
      <c r="C29" s="147"/>
      <c r="D29" s="46">
        <f t="shared" si="4"/>
      </c>
      <c r="E29" s="46">
        <f t="shared" si="4"/>
      </c>
      <c r="F29" s="46">
        <f t="shared" si="4"/>
      </c>
      <c r="G29" s="46">
        <f t="shared" si="4"/>
      </c>
      <c r="H29" s="46">
        <f t="shared" si="4"/>
      </c>
      <c r="I29" s="46">
        <f t="shared" si="3"/>
        <v>0</v>
      </c>
      <c r="J29" s="46">
        <f t="shared" si="5"/>
      </c>
      <c r="K29" s="46">
        <f t="shared" si="5"/>
      </c>
      <c r="L29" s="46">
        <f t="shared" si="5"/>
      </c>
      <c r="M29" s="46">
        <f t="shared" si="5"/>
      </c>
      <c r="N29" s="46">
        <f t="shared" si="5"/>
      </c>
      <c r="O29" s="46">
        <f t="shared" si="5"/>
      </c>
      <c r="P29" s="46">
        <f t="shared" si="5"/>
      </c>
      <c r="Q29" s="46">
        <f t="shared" si="5"/>
      </c>
      <c r="R29" s="46">
        <f t="shared" si="5"/>
      </c>
      <c r="S29" s="46">
        <f t="shared" si="5"/>
      </c>
      <c r="T29" s="46" t="e">
        <f t="shared" si="1"/>
        <v>#N/A</v>
      </c>
      <c r="U29" s="46" t="e">
        <f t="shared" si="1"/>
        <v>#N/A</v>
      </c>
      <c r="V29" s="46">
        <f t="shared" si="2"/>
      </c>
    </row>
    <row r="30" spans="1:22" ht="11.25">
      <c r="A30" s="80"/>
      <c r="B30" s="80"/>
      <c r="C30" s="147"/>
      <c r="D30" s="46">
        <f t="shared" si="4"/>
      </c>
      <c r="E30" s="46">
        <f t="shared" si="4"/>
      </c>
      <c r="F30" s="46">
        <f t="shared" si="4"/>
      </c>
      <c r="G30" s="46">
        <f t="shared" si="4"/>
      </c>
      <c r="H30" s="46">
        <f t="shared" si="4"/>
      </c>
      <c r="I30" s="46">
        <f t="shared" si="3"/>
        <v>0</v>
      </c>
      <c r="J30" s="46">
        <f t="shared" si="5"/>
      </c>
      <c r="K30" s="46">
        <f t="shared" si="5"/>
      </c>
      <c r="L30" s="46">
        <f t="shared" si="5"/>
      </c>
      <c r="M30" s="46">
        <f t="shared" si="5"/>
      </c>
      <c r="N30" s="46">
        <f t="shared" si="5"/>
      </c>
      <c r="O30" s="46">
        <f t="shared" si="5"/>
      </c>
      <c r="P30" s="46">
        <f t="shared" si="5"/>
      </c>
      <c r="Q30" s="46">
        <f t="shared" si="5"/>
      </c>
      <c r="R30" s="46">
        <f t="shared" si="5"/>
      </c>
      <c r="S30" s="46">
        <f t="shared" si="5"/>
      </c>
      <c r="T30" s="46" t="e">
        <f t="shared" si="1"/>
        <v>#N/A</v>
      </c>
      <c r="U30" s="46" t="e">
        <f t="shared" si="1"/>
        <v>#N/A</v>
      </c>
      <c r="V30" s="46">
        <f t="shared" si="2"/>
      </c>
    </row>
    <row r="31" spans="1:22" ht="11.25">
      <c r="A31" s="80"/>
      <c r="B31" s="80"/>
      <c r="C31" s="147"/>
      <c r="D31" s="46">
        <f aca="true" t="shared" si="6" ref="D31:H40">IF(ISNA((VLOOKUP($B31,Equipment_table,D$9,FALSE))),"",(VLOOKUP($B31,Equipment_table,D$9,FALSE)))</f>
      </c>
      <c r="E31" s="46">
        <f t="shared" si="6"/>
      </c>
      <c r="F31" s="46">
        <f t="shared" si="6"/>
      </c>
      <c r="G31" s="46">
        <f t="shared" si="6"/>
      </c>
      <c r="H31" s="46">
        <f t="shared" si="6"/>
      </c>
      <c r="I31" s="46">
        <f t="shared" si="3"/>
        <v>0</v>
      </c>
      <c r="J31" s="46">
        <f aca="true" t="shared" si="7" ref="J31:S40">IF(ISNA((VLOOKUP($B31,Equipment_table,J$9,FALSE))),"",(VLOOKUP($B31,Equipment_table,J$9,FALSE)))</f>
      </c>
      <c r="K31" s="46">
        <f t="shared" si="7"/>
      </c>
      <c r="L31" s="46">
        <f t="shared" si="7"/>
      </c>
      <c r="M31" s="46">
        <f t="shared" si="7"/>
      </c>
      <c r="N31" s="46">
        <f t="shared" si="7"/>
      </c>
      <c r="O31" s="46">
        <f t="shared" si="7"/>
      </c>
      <c r="P31" s="46">
        <f t="shared" si="7"/>
      </c>
      <c r="Q31" s="46">
        <f t="shared" si="7"/>
      </c>
      <c r="R31" s="46">
        <f t="shared" si="7"/>
      </c>
      <c r="S31" s="46">
        <f t="shared" si="7"/>
      </c>
      <c r="T31" s="46" t="e">
        <f t="shared" si="1"/>
        <v>#N/A</v>
      </c>
      <c r="U31" s="46" t="e">
        <f t="shared" si="1"/>
        <v>#N/A</v>
      </c>
      <c r="V31" s="46">
        <f t="shared" si="2"/>
      </c>
    </row>
    <row r="32" spans="1:22" ht="11.25">
      <c r="A32" s="80"/>
      <c r="B32" s="80"/>
      <c r="C32" s="147"/>
      <c r="D32" s="46">
        <f t="shared" si="6"/>
      </c>
      <c r="E32" s="46">
        <f t="shared" si="6"/>
      </c>
      <c r="F32" s="46">
        <f t="shared" si="6"/>
      </c>
      <c r="G32" s="46">
        <f t="shared" si="6"/>
      </c>
      <c r="H32" s="46">
        <f t="shared" si="6"/>
      </c>
      <c r="I32" s="46">
        <f t="shared" si="3"/>
        <v>0</v>
      </c>
      <c r="J32" s="46">
        <f t="shared" si="7"/>
      </c>
      <c r="K32" s="46">
        <f t="shared" si="7"/>
      </c>
      <c r="L32" s="46">
        <f t="shared" si="7"/>
      </c>
      <c r="M32" s="46">
        <f t="shared" si="7"/>
      </c>
      <c r="N32" s="46">
        <f t="shared" si="7"/>
      </c>
      <c r="O32" s="46">
        <f t="shared" si="7"/>
      </c>
      <c r="P32" s="46">
        <f t="shared" si="7"/>
      </c>
      <c r="Q32" s="46">
        <f t="shared" si="7"/>
      </c>
      <c r="R32" s="46">
        <f t="shared" si="7"/>
      </c>
      <c r="S32" s="46">
        <f t="shared" si="7"/>
      </c>
      <c r="T32" s="46" t="e">
        <f aca="true" t="shared" si="8" ref="T32:U95">(VLOOKUP($B32,Equipment_table,T$9,FALSE))</f>
        <v>#N/A</v>
      </c>
      <c r="U32" s="46" t="e">
        <f t="shared" si="8"/>
        <v>#N/A</v>
      </c>
      <c r="V32" s="46">
        <f t="shared" si="2"/>
      </c>
    </row>
    <row r="33" spans="1:22" ht="11.25">
      <c r="A33" s="80"/>
      <c r="B33" s="80"/>
      <c r="C33" s="147"/>
      <c r="D33" s="46">
        <f t="shared" si="6"/>
      </c>
      <c r="E33" s="46">
        <f t="shared" si="6"/>
      </c>
      <c r="F33" s="46">
        <f t="shared" si="6"/>
      </c>
      <c r="G33" s="46">
        <f t="shared" si="6"/>
      </c>
      <c r="H33" s="46">
        <f t="shared" si="6"/>
      </c>
      <c r="I33" s="46">
        <f t="shared" si="3"/>
        <v>0</v>
      </c>
      <c r="J33" s="46">
        <f t="shared" si="7"/>
      </c>
      <c r="K33" s="46">
        <f t="shared" si="7"/>
      </c>
      <c r="L33" s="46">
        <f t="shared" si="7"/>
      </c>
      <c r="M33" s="46">
        <f t="shared" si="7"/>
      </c>
      <c r="N33" s="46">
        <f t="shared" si="7"/>
      </c>
      <c r="O33" s="46">
        <f t="shared" si="7"/>
      </c>
      <c r="P33" s="46">
        <f t="shared" si="7"/>
      </c>
      <c r="Q33" s="46">
        <f t="shared" si="7"/>
      </c>
      <c r="R33" s="46">
        <f t="shared" si="7"/>
      </c>
      <c r="S33" s="46">
        <f t="shared" si="7"/>
      </c>
      <c r="T33" s="46" t="e">
        <f t="shared" si="8"/>
        <v>#N/A</v>
      </c>
      <c r="U33" s="46" t="e">
        <f t="shared" si="8"/>
        <v>#N/A</v>
      </c>
      <c r="V33" s="46">
        <f t="shared" si="2"/>
      </c>
    </row>
    <row r="34" spans="1:22" ht="11.25">
      <c r="A34" s="80"/>
      <c r="B34" s="80"/>
      <c r="C34" s="147"/>
      <c r="D34" s="46">
        <f t="shared" si="6"/>
      </c>
      <c r="E34" s="46">
        <f t="shared" si="6"/>
      </c>
      <c r="F34" s="46">
        <f t="shared" si="6"/>
      </c>
      <c r="G34" s="46">
        <f t="shared" si="6"/>
      </c>
      <c r="H34" s="46">
        <f t="shared" si="6"/>
      </c>
      <c r="I34" s="46">
        <f t="shared" si="3"/>
        <v>0</v>
      </c>
      <c r="J34" s="46">
        <f t="shared" si="7"/>
      </c>
      <c r="K34" s="46">
        <f t="shared" si="7"/>
      </c>
      <c r="L34" s="46">
        <f t="shared" si="7"/>
      </c>
      <c r="M34" s="46">
        <f t="shared" si="7"/>
      </c>
      <c r="N34" s="46">
        <f t="shared" si="7"/>
      </c>
      <c r="O34" s="46">
        <f t="shared" si="7"/>
      </c>
      <c r="P34" s="46">
        <f t="shared" si="7"/>
      </c>
      <c r="Q34" s="46">
        <f t="shared" si="7"/>
      </c>
      <c r="R34" s="46">
        <f t="shared" si="7"/>
      </c>
      <c r="S34" s="46">
        <f t="shared" si="7"/>
      </c>
      <c r="T34" s="46" t="e">
        <f t="shared" si="8"/>
        <v>#N/A</v>
      </c>
      <c r="U34" s="46" t="e">
        <f t="shared" si="8"/>
        <v>#N/A</v>
      </c>
      <c r="V34" s="46">
        <f t="shared" si="2"/>
      </c>
    </row>
    <row r="35" spans="1:22" ht="11.25">
      <c r="A35" s="80"/>
      <c r="B35" s="80"/>
      <c r="C35" s="147"/>
      <c r="D35" s="46">
        <f t="shared" si="6"/>
      </c>
      <c r="E35" s="46">
        <f t="shared" si="6"/>
      </c>
      <c r="F35" s="46">
        <f t="shared" si="6"/>
      </c>
      <c r="G35" s="46">
        <f t="shared" si="6"/>
      </c>
      <c r="H35" s="46">
        <f t="shared" si="6"/>
      </c>
      <c r="I35" s="46">
        <f t="shared" si="3"/>
        <v>0</v>
      </c>
      <c r="J35" s="46">
        <f t="shared" si="7"/>
      </c>
      <c r="K35" s="46">
        <f t="shared" si="7"/>
      </c>
      <c r="L35" s="46">
        <f t="shared" si="7"/>
      </c>
      <c r="M35" s="46">
        <f t="shared" si="7"/>
      </c>
      <c r="N35" s="46">
        <f t="shared" si="7"/>
      </c>
      <c r="O35" s="46">
        <f t="shared" si="7"/>
      </c>
      <c r="P35" s="46">
        <f t="shared" si="7"/>
      </c>
      <c r="Q35" s="46">
        <f t="shared" si="7"/>
      </c>
      <c r="R35" s="46">
        <f t="shared" si="7"/>
      </c>
      <c r="S35" s="46">
        <f t="shared" si="7"/>
      </c>
      <c r="T35" s="46" t="e">
        <f t="shared" si="8"/>
        <v>#N/A</v>
      </c>
      <c r="U35" s="46" t="e">
        <f t="shared" si="8"/>
        <v>#N/A</v>
      </c>
      <c r="V35" s="46">
        <f t="shared" si="2"/>
      </c>
    </row>
    <row r="36" spans="1:22" ht="11.25">
      <c r="A36" s="80"/>
      <c r="B36" s="80"/>
      <c r="C36" s="147"/>
      <c r="D36" s="46">
        <f t="shared" si="6"/>
      </c>
      <c r="E36" s="46">
        <f t="shared" si="6"/>
      </c>
      <c r="F36" s="46">
        <f t="shared" si="6"/>
      </c>
      <c r="G36" s="46">
        <f t="shared" si="6"/>
      </c>
      <c r="H36" s="46">
        <f t="shared" si="6"/>
      </c>
      <c r="I36" s="46">
        <f t="shared" si="3"/>
        <v>0</v>
      </c>
      <c r="J36" s="46">
        <f t="shared" si="7"/>
      </c>
      <c r="K36" s="46">
        <f t="shared" si="7"/>
      </c>
      <c r="L36" s="46">
        <f t="shared" si="7"/>
      </c>
      <c r="M36" s="46">
        <f t="shared" si="7"/>
      </c>
      <c r="N36" s="46">
        <f t="shared" si="7"/>
      </c>
      <c r="O36" s="46">
        <f t="shared" si="7"/>
      </c>
      <c r="P36" s="46">
        <f t="shared" si="7"/>
      </c>
      <c r="Q36" s="46">
        <f t="shared" si="7"/>
      </c>
      <c r="R36" s="46">
        <f t="shared" si="7"/>
      </c>
      <c r="S36" s="46">
        <f t="shared" si="7"/>
      </c>
      <c r="T36" s="46" t="e">
        <f t="shared" si="8"/>
        <v>#N/A</v>
      </c>
      <c r="U36" s="46" t="e">
        <f t="shared" si="8"/>
        <v>#N/A</v>
      </c>
      <c r="V36" s="46">
        <f t="shared" si="2"/>
      </c>
    </row>
    <row r="37" spans="1:22" ht="11.25">
      <c r="A37" s="80"/>
      <c r="B37" s="80"/>
      <c r="C37" s="147"/>
      <c r="D37" s="46">
        <f t="shared" si="6"/>
      </c>
      <c r="E37" s="46">
        <f t="shared" si="6"/>
      </c>
      <c r="F37" s="46">
        <f t="shared" si="6"/>
      </c>
      <c r="G37" s="46">
        <f t="shared" si="6"/>
      </c>
      <c r="H37" s="46">
        <f t="shared" si="6"/>
      </c>
      <c r="I37" s="46">
        <f t="shared" si="3"/>
        <v>0</v>
      </c>
      <c r="J37" s="46">
        <f t="shared" si="7"/>
      </c>
      <c r="K37" s="46">
        <f t="shared" si="7"/>
      </c>
      <c r="L37" s="46">
        <f t="shared" si="7"/>
      </c>
      <c r="M37" s="46">
        <f t="shared" si="7"/>
      </c>
      <c r="N37" s="46">
        <f t="shared" si="7"/>
      </c>
      <c r="O37" s="46">
        <f t="shared" si="7"/>
      </c>
      <c r="P37" s="46">
        <f t="shared" si="7"/>
      </c>
      <c r="Q37" s="46">
        <f t="shared" si="7"/>
      </c>
      <c r="R37" s="46">
        <f t="shared" si="7"/>
      </c>
      <c r="S37" s="46">
        <f t="shared" si="7"/>
      </c>
      <c r="T37" s="46" t="e">
        <f t="shared" si="8"/>
        <v>#N/A</v>
      </c>
      <c r="U37" s="46" t="e">
        <f t="shared" si="8"/>
        <v>#N/A</v>
      </c>
      <c r="V37" s="46">
        <f t="shared" si="2"/>
      </c>
    </row>
    <row r="38" spans="1:22" ht="11.25">
      <c r="A38" s="80"/>
      <c r="B38" s="80"/>
      <c r="C38" s="147"/>
      <c r="D38" s="46">
        <f t="shared" si="6"/>
      </c>
      <c r="E38" s="46">
        <f t="shared" si="6"/>
      </c>
      <c r="F38" s="46">
        <f t="shared" si="6"/>
      </c>
      <c r="G38" s="46">
        <f t="shared" si="6"/>
      </c>
      <c r="H38" s="46">
        <f t="shared" si="6"/>
      </c>
      <c r="I38" s="46">
        <f t="shared" si="3"/>
        <v>0</v>
      </c>
      <c r="J38" s="46">
        <f t="shared" si="7"/>
      </c>
      <c r="K38" s="46">
        <f t="shared" si="7"/>
      </c>
      <c r="L38" s="46">
        <f t="shared" si="7"/>
      </c>
      <c r="M38" s="46">
        <f t="shared" si="7"/>
      </c>
      <c r="N38" s="46">
        <f t="shared" si="7"/>
      </c>
      <c r="O38" s="46">
        <f t="shared" si="7"/>
      </c>
      <c r="P38" s="46">
        <f t="shared" si="7"/>
      </c>
      <c r="Q38" s="46">
        <f t="shared" si="7"/>
      </c>
      <c r="R38" s="46">
        <f t="shared" si="7"/>
      </c>
      <c r="S38" s="46">
        <f t="shared" si="7"/>
      </c>
      <c r="T38" s="46" t="e">
        <f t="shared" si="8"/>
        <v>#N/A</v>
      </c>
      <c r="U38" s="46" t="e">
        <f t="shared" si="8"/>
        <v>#N/A</v>
      </c>
      <c r="V38" s="46">
        <f t="shared" si="2"/>
      </c>
    </row>
    <row r="39" spans="1:22" ht="11.25">
      <c r="A39" s="80"/>
      <c r="B39" s="80"/>
      <c r="C39" s="147"/>
      <c r="D39" s="46">
        <f t="shared" si="6"/>
      </c>
      <c r="E39" s="46">
        <f t="shared" si="6"/>
      </c>
      <c r="F39" s="46">
        <f t="shared" si="6"/>
      </c>
      <c r="G39" s="46">
        <f t="shared" si="6"/>
      </c>
      <c r="H39" s="46">
        <f t="shared" si="6"/>
      </c>
      <c r="I39" s="46">
        <f t="shared" si="3"/>
        <v>0</v>
      </c>
      <c r="J39" s="46">
        <f t="shared" si="7"/>
      </c>
      <c r="K39" s="46">
        <f t="shared" si="7"/>
      </c>
      <c r="L39" s="46">
        <f t="shared" si="7"/>
      </c>
      <c r="M39" s="46">
        <f t="shared" si="7"/>
      </c>
      <c r="N39" s="46">
        <f t="shared" si="7"/>
      </c>
      <c r="O39" s="46">
        <f t="shared" si="7"/>
      </c>
      <c r="P39" s="46">
        <f t="shared" si="7"/>
      </c>
      <c r="Q39" s="46">
        <f t="shared" si="7"/>
      </c>
      <c r="R39" s="46">
        <f t="shared" si="7"/>
      </c>
      <c r="S39" s="46">
        <f t="shared" si="7"/>
      </c>
      <c r="T39" s="46" t="e">
        <f t="shared" si="8"/>
        <v>#N/A</v>
      </c>
      <c r="U39" s="46" t="e">
        <f t="shared" si="8"/>
        <v>#N/A</v>
      </c>
      <c r="V39" s="46">
        <f t="shared" si="2"/>
      </c>
    </row>
    <row r="40" spans="1:22" ht="11.25">
      <c r="A40" s="80"/>
      <c r="B40" s="80"/>
      <c r="C40" s="147"/>
      <c r="D40" s="46">
        <f t="shared" si="6"/>
      </c>
      <c r="E40" s="46">
        <f t="shared" si="6"/>
      </c>
      <c r="F40" s="46">
        <f t="shared" si="6"/>
      </c>
      <c r="G40" s="46">
        <f t="shared" si="6"/>
      </c>
      <c r="H40" s="46">
        <f t="shared" si="6"/>
      </c>
      <c r="I40" s="46">
        <f t="shared" si="3"/>
        <v>0</v>
      </c>
      <c r="J40" s="46">
        <f t="shared" si="7"/>
      </c>
      <c r="K40" s="46">
        <f t="shared" si="7"/>
      </c>
      <c r="L40" s="46">
        <f t="shared" si="7"/>
      </c>
      <c r="M40" s="46">
        <f t="shared" si="7"/>
      </c>
      <c r="N40" s="46">
        <f t="shared" si="7"/>
      </c>
      <c r="O40" s="46">
        <f t="shared" si="7"/>
      </c>
      <c r="P40" s="46">
        <f t="shared" si="7"/>
      </c>
      <c r="Q40" s="46">
        <f t="shared" si="7"/>
      </c>
      <c r="R40" s="46">
        <f t="shared" si="7"/>
      </c>
      <c r="S40" s="46">
        <f t="shared" si="7"/>
      </c>
      <c r="T40" s="46" t="e">
        <f t="shared" si="8"/>
        <v>#N/A</v>
      </c>
      <c r="U40" s="46" t="e">
        <f t="shared" si="8"/>
        <v>#N/A</v>
      </c>
      <c r="V40" s="46">
        <f t="shared" si="2"/>
      </c>
    </row>
    <row r="41" spans="1:22" ht="11.25">
      <c r="A41" s="80"/>
      <c r="B41" s="80"/>
      <c r="C41" s="147"/>
      <c r="D41" s="46">
        <f aca="true" t="shared" si="9" ref="D41:H50">IF(ISNA((VLOOKUP($B41,Equipment_table,D$9,FALSE))),"",(VLOOKUP($B41,Equipment_table,D$9,FALSE)))</f>
      </c>
      <c r="E41" s="46">
        <f t="shared" si="9"/>
      </c>
      <c r="F41" s="46">
        <f t="shared" si="9"/>
      </c>
      <c r="G41" s="46">
        <f t="shared" si="9"/>
      </c>
      <c r="H41" s="46">
        <f t="shared" si="9"/>
      </c>
      <c r="I41" s="46">
        <f t="shared" si="3"/>
        <v>0</v>
      </c>
      <c r="J41" s="46">
        <f aca="true" t="shared" si="10" ref="J41:S50">IF(ISNA((VLOOKUP($B41,Equipment_table,J$9,FALSE))),"",(VLOOKUP($B41,Equipment_table,J$9,FALSE)))</f>
      </c>
      <c r="K41" s="46">
        <f t="shared" si="10"/>
      </c>
      <c r="L41" s="46">
        <f t="shared" si="10"/>
      </c>
      <c r="M41" s="46">
        <f t="shared" si="10"/>
      </c>
      <c r="N41" s="46">
        <f t="shared" si="10"/>
      </c>
      <c r="O41" s="46">
        <f t="shared" si="10"/>
      </c>
      <c r="P41" s="46">
        <f t="shared" si="10"/>
      </c>
      <c r="Q41" s="46">
        <f t="shared" si="10"/>
      </c>
      <c r="R41" s="46">
        <f t="shared" si="10"/>
      </c>
      <c r="S41" s="46">
        <f t="shared" si="10"/>
      </c>
      <c r="T41" s="46" t="e">
        <f t="shared" si="8"/>
        <v>#N/A</v>
      </c>
      <c r="U41" s="46" t="e">
        <f t="shared" si="8"/>
        <v>#N/A</v>
      </c>
      <c r="V41" s="46">
        <f t="shared" si="2"/>
      </c>
    </row>
    <row r="42" spans="1:22" ht="11.25">
      <c r="A42" s="80"/>
      <c r="B42" s="80"/>
      <c r="C42" s="147"/>
      <c r="D42" s="46">
        <f t="shared" si="9"/>
      </c>
      <c r="E42" s="46">
        <f t="shared" si="9"/>
      </c>
      <c r="F42" s="46">
        <f t="shared" si="9"/>
      </c>
      <c r="G42" s="46">
        <f t="shared" si="9"/>
      </c>
      <c r="H42" s="46">
        <f t="shared" si="9"/>
      </c>
      <c r="I42" s="46">
        <f t="shared" si="3"/>
        <v>0</v>
      </c>
      <c r="J42" s="46">
        <f t="shared" si="10"/>
      </c>
      <c r="K42" s="46">
        <f t="shared" si="10"/>
      </c>
      <c r="L42" s="46">
        <f t="shared" si="10"/>
      </c>
      <c r="M42" s="46">
        <f t="shared" si="10"/>
      </c>
      <c r="N42" s="46">
        <f t="shared" si="10"/>
      </c>
      <c r="O42" s="46">
        <f t="shared" si="10"/>
      </c>
      <c r="P42" s="46">
        <f t="shared" si="10"/>
      </c>
      <c r="Q42" s="46">
        <f t="shared" si="10"/>
      </c>
      <c r="R42" s="46">
        <f t="shared" si="10"/>
      </c>
      <c r="S42" s="46">
        <f t="shared" si="10"/>
      </c>
      <c r="T42" s="46" t="e">
        <f t="shared" si="8"/>
        <v>#N/A</v>
      </c>
      <c r="U42" s="46" t="e">
        <f t="shared" si="8"/>
        <v>#N/A</v>
      </c>
      <c r="V42" s="46">
        <f t="shared" si="2"/>
      </c>
    </row>
    <row r="43" spans="1:22" ht="11.25">
      <c r="A43" s="80"/>
      <c r="B43" s="80"/>
      <c r="C43" s="147"/>
      <c r="D43" s="46">
        <f t="shared" si="9"/>
      </c>
      <c r="E43" s="46">
        <f t="shared" si="9"/>
      </c>
      <c r="F43" s="46">
        <f t="shared" si="9"/>
      </c>
      <c r="G43" s="46">
        <f t="shared" si="9"/>
      </c>
      <c r="H43" s="46">
        <f t="shared" si="9"/>
      </c>
      <c r="I43" s="46">
        <f t="shared" si="3"/>
        <v>0</v>
      </c>
      <c r="J43" s="46">
        <f t="shared" si="10"/>
      </c>
      <c r="K43" s="46">
        <f t="shared" si="10"/>
      </c>
      <c r="L43" s="46">
        <f t="shared" si="10"/>
      </c>
      <c r="M43" s="46">
        <f t="shared" si="10"/>
      </c>
      <c r="N43" s="46">
        <f t="shared" si="10"/>
      </c>
      <c r="O43" s="46">
        <f t="shared" si="10"/>
      </c>
      <c r="P43" s="46">
        <f t="shared" si="10"/>
      </c>
      <c r="Q43" s="46">
        <f t="shared" si="10"/>
      </c>
      <c r="R43" s="46">
        <f t="shared" si="10"/>
      </c>
      <c r="S43" s="46">
        <f t="shared" si="10"/>
      </c>
      <c r="T43" s="46" t="e">
        <f t="shared" si="8"/>
        <v>#N/A</v>
      </c>
      <c r="U43" s="46" t="e">
        <f t="shared" si="8"/>
        <v>#N/A</v>
      </c>
      <c r="V43" s="46">
        <f t="shared" si="2"/>
      </c>
    </row>
    <row r="44" spans="1:22" ht="11.25">
      <c r="A44" s="80"/>
      <c r="B44" s="80"/>
      <c r="C44" s="147"/>
      <c r="D44" s="46">
        <f t="shared" si="9"/>
      </c>
      <c r="E44" s="46">
        <f t="shared" si="9"/>
      </c>
      <c r="F44" s="46">
        <f t="shared" si="9"/>
      </c>
      <c r="G44" s="46">
        <f t="shared" si="9"/>
      </c>
      <c r="H44" s="46">
        <f t="shared" si="9"/>
      </c>
      <c r="I44" s="46">
        <f t="shared" si="3"/>
        <v>0</v>
      </c>
      <c r="J44" s="46">
        <f t="shared" si="10"/>
      </c>
      <c r="K44" s="46">
        <f t="shared" si="10"/>
      </c>
      <c r="L44" s="46">
        <f t="shared" si="10"/>
      </c>
      <c r="M44" s="46">
        <f t="shared" si="10"/>
      </c>
      <c r="N44" s="46">
        <f t="shared" si="10"/>
      </c>
      <c r="O44" s="46">
        <f t="shared" si="10"/>
      </c>
      <c r="P44" s="46">
        <f t="shared" si="10"/>
      </c>
      <c r="Q44" s="46">
        <f t="shared" si="10"/>
      </c>
      <c r="R44" s="46">
        <f t="shared" si="10"/>
      </c>
      <c r="S44" s="46">
        <f t="shared" si="10"/>
      </c>
      <c r="T44" s="46" t="e">
        <f t="shared" si="8"/>
        <v>#N/A</v>
      </c>
      <c r="U44" s="46" t="e">
        <f t="shared" si="8"/>
        <v>#N/A</v>
      </c>
      <c r="V44" s="46">
        <f t="shared" si="2"/>
      </c>
    </row>
    <row r="45" spans="1:22" ht="11.25">
      <c r="A45" s="80"/>
      <c r="B45" s="80"/>
      <c r="C45" s="147"/>
      <c r="D45" s="46">
        <f t="shared" si="9"/>
      </c>
      <c r="E45" s="46">
        <f t="shared" si="9"/>
      </c>
      <c r="F45" s="46">
        <f t="shared" si="9"/>
      </c>
      <c r="G45" s="46">
        <f t="shared" si="9"/>
      </c>
      <c r="H45" s="46">
        <f t="shared" si="9"/>
      </c>
      <c r="I45" s="46">
        <f t="shared" si="3"/>
        <v>0</v>
      </c>
      <c r="J45" s="46">
        <f t="shared" si="10"/>
      </c>
      <c r="K45" s="46">
        <f t="shared" si="10"/>
      </c>
      <c r="L45" s="46">
        <f t="shared" si="10"/>
      </c>
      <c r="M45" s="46">
        <f t="shared" si="10"/>
      </c>
      <c r="N45" s="46">
        <f t="shared" si="10"/>
      </c>
      <c r="O45" s="46">
        <f t="shared" si="10"/>
      </c>
      <c r="P45" s="46">
        <f t="shared" si="10"/>
      </c>
      <c r="Q45" s="46">
        <f t="shared" si="10"/>
      </c>
      <c r="R45" s="46">
        <f t="shared" si="10"/>
      </c>
      <c r="S45" s="46">
        <f t="shared" si="10"/>
      </c>
      <c r="T45" s="46" t="e">
        <f t="shared" si="8"/>
        <v>#N/A</v>
      </c>
      <c r="U45" s="46" t="e">
        <f t="shared" si="8"/>
        <v>#N/A</v>
      </c>
      <c r="V45" s="46">
        <f t="shared" si="2"/>
      </c>
    </row>
    <row r="46" spans="1:22" ht="11.25">
      <c r="A46" s="80"/>
      <c r="B46" s="80"/>
      <c r="C46" s="147"/>
      <c r="D46" s="46">
        <f t="shared" si="9"/>
      </c>
      <c r="E46" s="46">
        <f t="shared" si="9"/>
      </c>
      <c r="F46" s="46">
        <f t="shared" si="9"/>
      </c>
      <c r="G46" s="46">
        <f t="shared" si="9"/>
      </c>
      <c r="H46" s="46">
        <f t="shared" si="9"/>
      </c>
      <c r="I46" s="46">
        <f t="shared" si="3"/>
        <v>0</v>
      </c>
      <c r="J46" s="46">
        <f t="shared" si="10"/>
      </c>
      <c r="K46" s="46">
        <f t="shared" si="10"/>
      </c>
      <c r="L46" s="46">
        <f t="shared" si="10"/>
      </c>
      <c r="M46" s="46">
        <f t="shared" si="10"/>
      </c>
      <c r="N46" s="46">
        <f t="shared" si="10"/>
      </c>
      <c r="O46" s="46">
        <f t="shared" si="10"/>
      </c>
      <c r="P46" s="46">
        <f t="shared" si="10"/>
      </c>
      <c r="Q46" s="46">
        <f t="shared" si="10"/>
      </c>
      <c r="R46" s="46">
        <f t="shared" si="10"/>
      </c>
      <c r="S46" s="46">
        <f t="shared" si="10"/>
      </c>
      <c r="T46" s="46" t="e">
        <f t="shared" si="8"/>
        <v>#N/A</v>
      </c>
      <c r="U46" s="46" t="e">
        <f t="shared" si="8"/>
        <v>#N/A</v>
      </c>
      <c r="V46" s="46">
        <f t="shared" si="2"/>
      </c>
    </row>
    <row r="47" spans="1:22" ht="11.25">
      <c r="A47" s="80"/>
      <c r="B47" s="80"/>
      <c r="C47" s="147"/>
      <c r="D47" s="46">
        <f t="shared" si="9"/>
      </c>
      <c r="E47" s="46">
        <f t="shared" si="9"/>
      </c>
      <c r="F47" s="46">
        <f t="shared" si="9"/>
      </c>
      <c r="G47" s="46">
        <f t="shared" si="9"/>
      </c>
      <c r="H47" s="46">
        <f t="shared" si="9"/>
      </c>
      <c r="I47" s="46">
        <f t="shared" si="3"/>
        <v>0</v>
      </c>
      <c r="J47" s="46">
        <f t="shared" si="10"/>
      </c>
      <c r="K47" s="46">
        <f t="shared" si="10"/>
      </c>
      <c r="L47" s="46">
        <f t="shared" si="10"/>
      </c>
      <c r="M47" s="46">
        <f t="shared" si="10"/>
      </c>
      <c r="N47" s="46">
        <f t="shared" si="10"/>
      </c>
      <c r="O47" s="46">
        <f t="shared" si="10"/>
      </c>
      <c r="P47" s="46">
        <f t="shared" si="10"/>
      </c>
      <c r="Q47" s="46">
        <f t="shared" si="10"/>
      </c>
      <c r="R47" s="46">
        <f t="shared" si="10"/>
      </c>
      <c r="S47" s="46">
        <f t="shared" si="10"/>
      </c>
      <c r="T47" s="46" t="e">
        <f t="shared" si="8"/>
        <v>#N/A</v>
      </c>
      <c r="U47" s="46" t="e">
        <f t="shared" si="8"/>
        <v>#N/A</v>
      </c>
      <c r="V47" s="46">
        <f t="shared" si="2"/>
      </c>
    </row>
    <row r="48" spans="1:22" ht="11.25">
      <c r="A48" s="80"/>
      <c r="B48" s="80"/>
      <c r="C48" s="147"/>
      <c r="D48" s="46">
        <f t="shared" si="9"/>
      </c>
      <c r="E48" s="46">
        <f t="shared" si="9"/>
      </c>
      <c r="F48" s="46">
        <f t="shared" si="9"/>
      </c>
      <c r="G48" s="46">
        <f t="shared" si="9"/>
      </c>
      <c r="H48" s="46">
        <f t="shared" si="9"/>
      </c>
      <c r="I48" s="46">
        <f t="shared" si="3"/>
        <v>0</v>
      </c>
      <c r="J48" s="46">
        <f t="shared" si="10"/>
      </c>
      <c r="K48" s="46">
        <f t="shared" si="10"/>
      </c>
      <c r="L48" s="46">
        <f t="shared" si="10"/>
      </c>
      <c r="M48" s="46">
        <f t="shared" si="10"/>
      </c>
      <c r="N48" s="46">
        <f t="shared" si="10"/>
      </c>
      <c r="O48" s="46">
        <f t="shared" si="10"/>
      </c>
      <c r="P48" s="46">
        <f t="shared" si="10"/>
      </c>
      <c r="Q48" s="46">
        <f t="shared" si="10"/>
      </c>
      <c r="R48" s="46">
        <f t="shared" si="10"/>
      </c>
      <c r="S48" s="46">
        <f t="shared" si="10"/>
      </c>
      <c r="T48" s="46" t="e">
        <f t="shared" si="8"/>
        <v>#N/A</v>
      </c>
      <c r="U48" s="46" t="e">
        <f t="shared" si="8"/>
        <v>#N/A</v>
      </c>
      <c r="V48" s="46">
        <f t="shared" si="2"/>
      </c>
    </row>
    <row r="49" spans="1:22" ht="11.25">
      <c r="A49" s="80"/>
      <c r="B49" s="80"/>
      <c r="C49" s="147"/>
      <c r="D49" s="46">
        <f t="shared" si="9"/>
      </c>
      <c r="E49" s="46">
        <f t="shared" si="9"/>
      </c>
      <c r="F49" s="46">
        <f t="shared" si="9"/>
      </c>
      <c r="G49" s="46">
        <f t="shared" si="9"/>
      </c>
      <c r="H49" s="46">
        <f t="shared" si="9"/>
      </c>
      <c r="I49" s="46">
        <f t="shared" si="3"/>
        <v>0</v>
      </c>
      <c r="J49" s="46">
        <f t="shared" si="10"/>
      </c>
      <c r="K49" s="46">
        <f t="shared" si="10"/>
      </c>
      <c r="L49" s="46">
        <f t="shared" si="10"/>
      </c>
      <c r="M49" s="46">
        <f t="shared" si="10"/>
      </c>
      <c r="N49" s="46">
        <f t="shared" si="10"/>
      </c>
      <c r="O49" s="46">
        <f t="shared" si="10"/>
      </c>
      <c r="P49" s="46">
        <f t="shared" si="10"/>
      </c>
      <c r="Q49" s="46">
        <f t="shared" si="10"/>
      </c>
      <c r="R49" s="46">
        <f t="shared" si="10"/>
      </c>
      <c r="S49" s="46">
        <f t="shared" si="10"/>
      </c>
      <c r="T49" s="46" t="e">
        <f t="shared" si="8"/>
        <v>#N/A</v>
      </c>
      <c r="U49" s="46" t="e">
        <f t="shared" si="8"/>
        <v>#N/A</v>
      </c>
      <c r="V49" s="46">
        <f t="shared" si="2"/>
      </c>
    </row>
    <row r="50" spans="1:22" ht="11.25">
      <c r="A50" s="80"/>
      <c r="B50" s="80"/>
      <c r="C50" s="147"/>
      <c r="D50" s="46">
        <f t="shared" si="9"/>
      </c>
      <c r="E50" s="46">
        <f t="shared" si="9"/>
      </c>
      <c r="F50" s="46">
        <f t="shared" si="9"/>
      </c>
      <c r="G50" s="46">
        <f t="shared" si="9"/>
      </c>
      <c r="H50" s="46">
        <f t="shared" si="9"/>
      </c>
      <c r="I50" s="46">
        <f t="shared" si="3"/>
        <v>0</v>
      </c>
      <c r="J50" s="46">
        <f t="shared" si="10"/>
      </c>
      <c r="K50" s="46">
        <f t="shared" si="10"/>
      </c>
      <c r="L50" s="46">
        <f t="shared" si="10"/>
      </c>
      <c r="M50" s="46">
        <f t="shared" si="10"/>
      </c>
      <c r="N50" s="46">
        <f t="shared" si="10"/>
      </c>
      <c r="O50" s="46">
        <f t="shared" si="10"/>
      </c>
      <c r="P50" s="46">
        <f t="shared" si="10"/>
      </c>
      <c r="Q50" s="46">
        <f t="shared" si="10"/>
      </c>
      <c r="R50" s="46">
        <f t="shared" si="10"/>
      </c>
      <c r="S50" s="46">
        <f t="shared" si="10"/>
      </c>
      <c r="T50" s="46" t="e">
        <f t="shared" si="8"/>
        <v>#N/A</v>
      </c>
      <c r="U50" s="46" t="e">
        <f t="shared" si="8"/>
        <v>#N/A</v>
      </c>
      <c r="V50" s="46">
        <f t="shared" si="2"/>
      </c>
    </row>
    <row r="51" spans="1:22" ht="11.25">
      <c r="A51" s="80"/>
      <c r="B51" s="80"/>
      <c r="C51" s="147"/>
      <c r="D51" s="46">
        <f aca="true" t="shared" si="11" ref="D51:H60">IF(ISNA((VLOOKUP($B51,Equipment_table,D$9,FALSE))),"",(VLOOKUP($B51,Equipment_table,D$9,FALSE)))</f>
      </c>
      <c r="E51" s="46">
        <f t="shared" si="11"/>
      </c>
      <c r="F51" s="46">
        <f t="shared" si="11"/>
      </c>
      <c r="G51" s="46">
        <f t="shared" si="11"/>
      </c>
      <c r="H51" s="46">
        <f t="shared" si="11"/>
      </c>
      <c r="I51" s="46">
        <f t="shared" si="3"/>
        <v>0</v>
      </c>
      <c r="J51" s="46">
        <f aca="true" t="shared" si="12" ref="J51:S60">IF(ISNA((VLOOKUP($B51,Equipment_table,J$9,FALSE))),"",(VLOOKUP($B51,Equipment_table,J$9,FALSE)))</f>
      </c>
      <c r="K51" s="46">
        <f t="shared" si="12"/>
      </c>
      <c r="L51" s="46">
        <f t="shared" si="12"/>
      </c>
      <c r="M51" s="46">
        <f t="shared" si="12"/>
      </c>
      <c r="N51" s="46">
        <f t="shared" si="12"/>
      </c>
      <c r="O51" s="46">
        <f t="shared" si="12"/>
      </c>
      <c r="P51" s="46">
        <f t="shared" si="12"/>
      </c>
      <c r="Q51" s="46">
        <f t="shared" si="12"/>
      </c>
      <c r="R51" s="46">
        <f t="shared" si="12"/>
      </c>
      <c r="S51" s="46">
        <f t="shared" si="12"/>
      </c>
      <c r="T51" s="46" t="e">
        <f t="shared" si="8"/>
        <v>#N/A</v>
      </c>
      <c r="U51" s="46" t="e">
        <f t="shared" si="8"/>
        <v>#N/A</v>
      </c>
      <c r="V51" s="46">
        <f t="shared" si="2"/>
      </c>
    </row>
    <row r="52" spans="1:22" ht="11.25">
      <c r="A52" s="80"/>
      <c r="B52" s="80"/>
      <c r="C52" s="147"/>
      <c r="D52" s="46">
        <f t="shared" si="11"/>
      </c>
      <c r="E52" s="46">
        <f t="shared" si="11"/>
      </c>
      <c r="F52" s="46">
        <f t="shared" si="11"/>
      </c>
      <c r="G52" s="46">
        <f t="shared" si="11"/>
      </c>
      <c r="H52" s="46">
        <f t="shared" si="11"/>
      </c>
      <c r="I52" s="46">
        <f t="shared" si="3"/>
        <v>0</v>
      </c>
      <c r="J52" s="46">
        <f t="shared" si="12"/>
      </c>
      <c r="K52" s="46">
        <f t="shared" si="12"/>
      </c>
      <c r="L52" s="46">
        <f t="shared" si="12"/>
      </c>
      <c r="M52" s="46">
        <f t="shared" si="12"/>
      </c>
      <c r="N52" s="46">
        <f t="shared" si="12"/>
      </c>
      <c r="O52" s="46">
        <f t="shared" si="12"/>
      </c>
      <c r="P52" s="46">
        <f t="shared" si="12"/>
      </c>
      <c r="Q52" s="46">
        <f t="shared" si="12"/>
      </c>
      <c r="R52" s="46">
        <f t="shared" si="12"/>
      </c>
      <c r="S52" s="46">
        <f t="shared" si="12"/>
      </c>
      <c r="T52" s="46" t="e">
        <f t="shared" si="8"/>
        <v>#N/A</v>
      </c>
      <c r="U52" s="46" t="e">
        <f t="shared" si="8"/>
        <v>#N/A</v>
      </c>
      <c r="V52" s="46">
        <f t="shared" si="2"/>
      </c>
    </row>
    <row r="53" spans="1:22" ht="11.25">
      <c r="A53" s="80"/>
      <c r="B53" s="80"/>
      <c r="C53" s="147"/>
      <c r="D53" s="46">
        <f t="shared" si="11"/>
      </c>
      <c r="E53" s="46">
        <f t="shared" si="11"/>
      </c>
      <c r="F53" s="46">
        <f t="shared" si="11"/>
      </c>
      <c r="G53" s="46">
        <f t="shared" si="11"/>
      </c>
      <c r="H53" s="46">
        <f t="shared" si="11"/>
      </c>
      <c r="I53" s="46">
        <f t="shared" si="3"/>
        <v>0</v>
      </c>
      <c r="J53" s="46">
        <f t="shared" si="12"/>
      </c>
      <c r="K53" s="46">
        <f t="shared" si="12"/>
      </c>
      <c r="L53" s="46">
        <f t="shared" si="12"/>
      </c>
      <c r="M53" s="46">
        <f t="shared" si="12"/>
      </c>
      <c r="N53" s="46">
        <f t="shared" si="12"/>
      </c>
      <c r="O53" s="46">
        <f t="shared" si="12"/>
      </c>
      <c r="P53" s="46">
        <f t="shared" si="12"/>
      </c>
      <c r="Q53" s="46">
        <f t="shared" si="12"/>
      </c>
      <c r="R53" s="46">
        <f t="shared" si="12"/>
      </c>
      <c r="S53" s="46">
        <f t="shared" si="12"/>
      </c>
      <c r="T53" s="46" t="e">
        <f t="shared" si="8"/>
        <v>#N/A</v>
      </c>
      <c r="U53" s="46" t="e">
        <f t="shared" si="8"/>
        <v>#N/A</v>
      </c>
      <c r="V53" s="46">
        <f t="shared" si="2"/>
      </c>
    </row>
    <row r="54" spans="1:22" ht="11.25">
      <c r="A54" s="80"/>
      <c r="B54" s="80"/>
      <c r="C54" s="147"/>
      <c r="D54" s="46">
        <f t="shared" si="11"/>
      </c>
      <c r="E54" s="46">
        <f t="shared" si="11"/>
      </c>
      <c r="F54" s="46">
        <f t="shared" si="11"/>
      </c>
      <c r="G54" s="46">
        <f t="shared" si="11"/>
      </c>
      <c r="H54" s="46">
        <f t="shared" si="11"/>
      </c>
      <c r="I54" s="46">
        <f t="shared" si="3"/>
        <v>0</v>
      </c>
      <c r="J54" s="46">
        <f t="shared" si="12"/>
      </c>
      <c r="K54" s="46">
        <f t="shared" si="12"/>
      </c>
      <c r="L54" s="46">
        <f t="shared" si="12"/>
      </c>
      <c r="M54" s="46">
        <f t="shared" si="12"/>
      </c>
      <c r="N54" s="46">
        <f t="shared" si="12"/>
      </c>
      <c r="O54" s="46">
        <f t="shared" si="12"/>
      </c>
      <c r="P54" s="46">
        <f t="shared" si="12"/>
      </c>
      <c r="Q54" s="46">
        <f t="shared" si="12"/>
      </c>
      <c r="R54" s="46">
        <f t="shared" si="12"/>
      </c>
      <c r="S54" s="46">
        <f t="shared" si="12"/>
      </c>
      <c r="T54" s="46" t="e">
        <f t="shared" si="8"/>
        <v>#N/A</v>
      </c>
      <c r="U54" s="46" t="e">
        <f t="shared" si="8"/>
        <v>#N/A</v>
      </c>
      <c r="V54" s="46">
        <f t="shared" si="2"/>
      </c>
    </row>
    <row r="55" spans="1:22" ht="11.25">
      <c r="A55" s="80"/>
      <c r="B55" s="80"/>
      <c r="C55" s="147"/>
      <c r="D55" s="46">
        <f t="shared" si="11"/>
      </c>
      <c r="E55" s="46">
        <f t="shared" si="11"/>
      </c>
      <c r="F55" s="46">
        <f t="shared" si="11"/>
      </c>
      <c r="G55" s="46">
        <f t="shared" si="11"/>
      </c>
      <c r="H55" s="46">
        <f t="shared" si="11"/>
      </c>
      <c r="I55" s="46">
        <f t="shared" si="3"/>
        <v>0</v>
      </c>
      <c r="J55" s="46">
        <f t="shared" si="12"/>
      </c>
      <c r="K55" s="46">
        <f t="shared" si="12"/>
      </c>
      <c r="L55" s="46">
        <f t="shared" si="12"/>
      </c>
      <c r="M55" s="46">
        <f t="shared" si="12"/>
      </c>
      <c r="N55" s="46">
        <f t="shared" si="12"/>
      </c>
      <c r="O55" s="46">
        <f t="shared" si="12"/>
      </c>
      <c r="P55" s="46">
        <f t="shared" si="12"/>
      </c>
      <c r="Q55" s="46">
        <f t="shared" si="12"/>
      </c>
      <c r="R55" s="46">
        <f t="shared" si="12"/>
      </c>
      <c r="S55" s="46">
        <f t="shared" si="12"/>
      </c>
      <c r="T55" s="46" t="e">
        <f t="shared" si="8"/>
        <v>#N/A</v>
      </c>
      <c r="U55" s="46" t="e">
        <f t="shared" si="8"/>
        <v>#N/A</v>
      </c>
      <c r="V55" s="46">
        <f t="shared" si="2"/>
      </c>
    </row>
    <row r="56" spans="1:22" ht="11.25">
      <c r="A56" s="80"/>
      <c r="B56" s="80"/>
      <c r="C56" s="147"/>
      <c r="D56" s="46">
        <f t="shared" si="11"/>
      </c>
      <c r="E56" s="46">
        <f t="shared" si="11"/>
      </c>
      <c r="F56" s="46">
        <f t="shared" si="11"/>
      </c>
      <c r="G56" s="46">
        <f t="shared" si="11"/>
      </c>
      <c r="H56" s="46">
        <f t="shared" si="11"/>
      </c>
      <c r="I56" s="46">
        <f t="shared" si="3"/>
        <v>0</v>
      </c>
      <c r="J56" s="46">
        <f t="shared" si="12"/>
      </c>
      <c r="K56" s="46">
        <f t="shared" si="12"/>
      </c>
      <c r="L56" s="46">
        <f t="shared" si="12"/>
      </c>
      <c r="M56" s="46">
        <f t="shared" si="12"/>
      </c>
      <c r="N56" s="46">
        <f t="shared" si="12"/>
      </c>
      <c r="O56" s="46">
        <f t="shared" si="12"/>
      </c>
      <c r="P56" s="46">
        <f t="shared" si="12"/>
      </c>
      <c r="Q56" s="46">
        <f t="shared" si="12"/>
      </c>
      <c r="R56" s="46">
        <f t="shared" si="12"/>
      </c>
      <c r="S56" s="46">
        <f t="shared" si="12"/>
      </c>
      <c r="T56" s="46" t="e">
        <f t="shared" si="8"/>
        <v>#N/A</v>
      </c>
      <c r="U56" s="46" t="e">
        <f t="shared" si="8"/>
        <v>#N/A</v>
      </c>
      <c r="V56" s="46">
        <f t="shared" si="2"/>
      </c>
    </row>
    <row r="57" spans="1:22" ht="11.25">
      <c r="A57" s="80"/>
      <c r="B57" s="80"/>
      <c r="C57" s="147"/>
      <c r="D57" s="46">
        <f t="shared" si="11"/>
      </c>
      <c r="E57" s="46">
        <f t="shared" si="11"/>
      </c>
      <c r="F57" s="46">
        <f t="shared" si="11"/>
      </c>
      <c r="G57" s="46">
        <f t="shared" si="11"/>
      </c>
      <c r="H57" s="46">
        <f t="shared" si="11"/>
      </c>
      <c r="I57" s="46">
        <f t="shared" si="3"/>
        <v>0</v>
      </c>
      <c r="J57" s="46">
        <f t="shared" si="12"/>
      </c>
      <c r="K57" s="46">
        <f t="shared" si="12"/>
      </c>
      <c r="L57" s="46">
        <f t="shared" si="12"/>
      </c>
      <c r="M57" s="46">
        <f t="shared" si="12"/>
      </c>
      <c r="N57" s="46">
        <f t="shared" si="12"/>
      </c>
      <c r="O57" s="46">
        <f t="shared" si="12"/>
      </c>
      <c r="P57" s="46">
        <f t="shared" si="12"/>
      </c>
      <c r="Q57" s="46">
        <f t="shared" si="12"/>
      </c>
      <c r="R57" s="46">
        <f t="shared" si="12"/>
      </c>
      <c r="S57" s="46">
        <f t="shared" si="12"/>
      </c>
      <c r="T57" s="46" t="e">
        <f t="shared" si="8"/>
        <v>#N/A</v>
      </c>
      <c r="U57" s="46" t="e">
        <f t="shared" si="8"/>
        <v>#N/A</v>
      </c>
      <c r="V57" s="46">
        <f t="shared" si="2"/>
      </c>
    </row>
    <row r="58" spans="1:22" ht="11.25">
      <c r="A58" s="80"/>
      <c r="B58" s="80"/>
      <c r="C58" s="147"/>
      <c r="D58" s="46">
        <f t="shared" si="11"/>
      </c>
      <c r="E58" s="46">
        <f t="shared" si="11"/>
      </c>
      <c r="F58" s="46">
        <f t="shared" si="11"/>
      </c>
      <c r="G58" s="46">
        <f t="shared" si="11"/>
      </c>
      <c r="H58" s="46">
        <f t="shared" si="11"/>
      </c>
      <c r="I58" s="46">
        <f t="shared" si="3"/>
        <v>0</v>
      </c>
      <c r="J58" s="46">
        <f t="shared" si="12"/>
      </c>
      <c r="K58" s="46">
        <f t="shared" si="12"/>
      </c>
      <c r="L58" s="46">
        <f t="shared" si="12"/>
      </c>
      <c r="M58" s="46">
        <f t="shared" si="12"/>
      </c>
      <c r="N58" s="46">
        <f t="shared" si="12"/>
      </c>
      <c r="O58" s="46">
        <f t="shared" si="12"/>
      </c>
      <c r="P58" s="46">
        <f t="shared" si="12"/>
      </c>
      <c r="Q58" s="46">
        <f t="shared" si="12"/>
      </c>
      <c r="R58" s="46">
        <f t="shared" si="12"/>
      </c>
      <c r="S58" s="46">
        <f t="shared" si="12"/>
      </c>
      <c r="T58" s="46" t="e">
        <f t="shared" si="8"/>
        <v>#N/A</v>
      </c>
      <c r="U58" s="46" t="e">
        <f t="shared" si="8"/>
        <v>#N/A</v>
      </c>
      <c r="V58" s="46">
        <f t="shared" si="2"/>
      </c>
    </row>
    <row r="59" spans="1:22" ht="11.25">
      <c r="A59" s="80"/>
      <c r="B59" s="80"/>
      <c r="C59" s="147"/>
      <c r="D59" s="46">
        <f t="shared" si="11"/>
      </c>
      <c r="E59" s="46">
        <f t="shared" si="11"/>
      </c>
      <c r="F59" s="46">
        <f t="shared" si="11"/>
      </c>
      <c r="G59" s="46">
        <f t="shared" si="11"/>
      </c>
      <c r="H59" s="46">
        <f t="shared" si="11"/>
      </c>
      <c r="I59" s="46">
        <f t="shared" si="3"/>
        <v>0</v>
      </c>
      <c r="J59" s="46">
        <f t="shared" si="12"/>
      </c>
      <c r="K59" s="46">
        <f t="shared" si="12"/>
      </c>
      <c r="L59" s="46">
        <f t="shared" si="12"/>
      </c>
      <c r="M59" s="46">
        <f t="shared" si="12"/>
      </c>
      <c r="N59" s="46">
        <f t="shared" si="12"/>
      </c>
      <c r="O59" s="46">
        <f t="shared" si="12"/>
      </c>
      <c r="P59" s="46">
        <f t="shared" si="12"/>
      </c>
      <c r="Q59" s="46">
        <f t="shared" si="12"/>
      </c>
      <c r="R59" s="46">
        <f t="shared" si="12"/>
      </c>
      <c r="S59" s="46">
        <f t="shared" si="12"/>
      </c>
      <c r="T59" s="46" t="e">
        <f t="shared" si="8"/>
        <v>#N/A</v>
      </c>
      <c r="U59" s="46" t="e">
        <f t="shared" si="8"/>
        <v>#N/A</v>
      </c>
      <c r="V59" s="46">
        <f t="shared" si="2"/>
      </c>
    </row>
    <row r="60" spans="1:22" ht="11.25">
      <c r="A60" s="80"/>
      <c r="B60" s="80"/>
      <c r="C60" s="147"/>
      <c r="D60" s="46">
        <f t="shared" si="11"/>
      </c>
      <c r="E60" s="46">
        <f t="shared" si="11"/>
      </c>
      <c r="F60" s="46">
        <f t="shared" si="11"/>
      </c>
      <c r="G60" s="46">
        <f t="shared" si="11"/>
      </c>
      <c r="H60" s="46">
        <f t="shared" si="11"/>
      </c>
      <c r="I60" s="46">
        <f t="shared" si="3"/>
        <v>0</v>
      </c>
      <c r="J60" s="46">
        <f t="shared" si="12"/>
      </c>
      <c r="K60" s="46">
        <f t="shared" si="12"/>
      </c>
      <c r="L60" s="46">
        <f t="shared" si="12"/>
      </c>
      <c r="M60" s="46">
        <f t="shared" si="12"/>
      </c>
      <c r="N60" s="46">
        <f t="shared" si="12"/>
      </c>
      <c r="O60" s="46">
        <f t="shared" si="12"/>
      </c>
      <c r="P60" s="46">
        <f t="shared" si="12"/>
      </c>
      <c r="Q60" s="46">
        <f t="shared" si="12"/>
      </c>
      <c r="R60" s="46">
        <f t="shared" si="12"/>
      </c>
      <c r="S60" s="46">
        <f t="shared" si="12"/>
      </c>
      <c r="T60" s="46" t="e">
        <f t="shared" si="8"/>
        <v>#N/A</v>
      </c>
      <c r="U60" s="46" t="e">
        <f t="shared" si="8"/>
        <v>#N/A</v>
      </c>
      <c r="V60" s="46">
        <f t="shared" si="2"/>
      </c>
    </row>
    <row r="61" spans="1:22" ht="11.25">
      <c r="A61" s="80"/>
      <c r="B61" s="80"/>
      <c r="C61" s="147"/>
      <c r="D61" s="46">
        <f aca="true" t="shared" si="13" ref="D61:H71">IF(ISNA((VLOOKUP($B61,Equipment_table,D$9,FALSE))),"",(VLOOKUP($B61,Equipment_table,D$9,FALSE)))</f>
      </c>
      <c r="E61" s="46">
        <f t="shared" si="13"/>
      </c>
      <c r="F61" s="46">
        <f t="shared" si="13"/>
      </c>
      <c r="G61" s="46">
        <f t="shared" si="13"/>
      </c>
      <c r="H61" s="46">
        <f t="shared" si="13"/>
      </c>
      <c r="I61" s="46">
        <f t="shared" si="3"/>
        <v>0</v>
      </c>
      <c r="J61" s="46">
        <f aca="true" t="shared" si="14" ref="J61:S71">IF(ISNA((VLOOKUP($B61,Equipment_table,J$9,FALSE))),"",(VLOOKUP($B61,Equipment_table,J$9,FALSE)))</f>
      </c>
      <c r="K61" s="46">
        <f t="shared" si="14"/>
      </c>
      <c r="L61" s="46">
        <f t="shared" si="14"/>
      </c>
      <c r="M61" s="46">
        <f t="shared" si="14"/>
      </c>
      <c r="N61" s="46">
        <f t="shared" si="14"/>
      </c>
      <c r="O61" s="46">
        <f t="shared" si="14"/>
      </c>
      <c r="P61" s="46">
        <f t="shared" si="14"/>
      </c>
      <c r="Q61" s="46">
        <f t="shared" si="14"/>
      </c>
      <c r="R61" s="46">
        <f t="shared" si="14"/>
      </c>
      <c r="S61" s="46">
        <f t="shared" si="14"/>
      </c>
      <c r="T61" s="46" t="e">
        <f t="shared" si="8"/>
        <v>#N/A</v>
      </c>
      <c r="U61" s="46" t="e">
        <f t="shared" si="8"/>
        <v>#N/A</v>
      </c>
      <c r="V61" s="46">
        <f t="shared" si="2"/>
      </c>
    </row>
    <row r="62" spans="1:22" ht="11.25">
      <c r="A62" s="80"/>
      <c r="B62" s="80"/>
      <c r="C62" s="147"/>
      <c r="D62" s="46">
        <f t="shared" si="13"/>
      </c>
      <c r="E62" s="46">
        <f t="shared" si="13"/>
      </c>
      <c r="F62" s="46">
        <f t="shared" si="13"/>
      </c>
      <c r="G62" s="46">
        <f t="shared" si="13"/>
      </c>
      <c r="H62" s="46">
        <f t="shared" si="13"/>
      </c>
      <c r="I62" s="46">
        <f t="shared" si="3"/>
        <v>0</v>
      </c>
      <c r="J62" s="46">
        <f t="shared" si="14"/>
      </c>
      <c r="K62" s="46">
        <f t="shared" si="14"/>
      </c>
      <c r="L62" s="46">
        <f t="shared" si="14"/>
      </c>
      <c r="M62" s="46">
        <f t="shared" si="14"/>
      </c>
      <c r="N62" s="46">
        <f t="shared" si="14"/>
      </c>
      <c r="O62" s="46">
        <f t="shared" si="14"/>
      </c>
      <c r="P62" s="46">
        <f t="shared" si="14"/>
      </c>
      <c r="Q62" s="46">
        <f t="shared" si="14"/>
      </c>
      <c r="R62" s="46">
        <f t="shared" si="14"/>
      </c>
      <c r="S62" s="46">
        <f t="shared" si="14"/>
      </c>
      <c r="T62" s="46" t="e">
        <f t="shared" si="8"/>
        <v>#N/A</v>
      </c>
      <c r="U62" s="46" t="e">
        <f t="shared" si="8"/>
        <v>#N/A</v>
      </c>
      <c r="V62" s="46">
        <f t="shared" si="2"/>
      </c>
    </row>
    <row r="63" spans="1:22" ht="11.25">
      <c r="A63" s="80"/>
      <c r="B63" s="80"/>
      <c r="C63" s="147"/>
      <c r="D63" s="46">
        <f t="shared" si="13"/>
      </c>
      <c r="E63" s="46">
        <f t="shared" si="13"/>
      </c>
      <c r="F63" s="46">
        <f t="shared" si="13"/>
      </c>
      <c r="G63" s="46">
        <f t="shared" si="13"/>
      </c>
      <c r="H63" s="46">
        <f t="shared" si="13"/>
      </c>
      <c r="I63" s="46">
        <f t="shared" si="3"/>
        <v>0</v>
      </c>
      <c r="J63" s="46">
        <f t="shared" si="14"/>
      </c>
      <c r="K63" s="46">
        <f t="shared" si="14"/>
      </c>
      <c r="L63" s="46">
        <f t="shared" si="14"/>
      </c>
      <c r="M63" s="46">
        <f t="shared" si="14"/>
      </c>
      <c r="N63" s="46">
        <f t="shared" si="14"/>
      </c>
      <c r="O63" s="46">
        <f t="shared" si="14"/>
      </c>
      <c r="P63" s="46">
        <f t="shared" si="14"/>
      </c>
      <c r="Q63" s="46">
        <f t="shared" si="14"/>
      </c>
      <c r="R63" s="46">
        <f t="shared" si="14"/>
      </c>
      <c r="S63" s="46">
        <f t="shared" si="14"/>
      </c>
      <c r="T63" s="46" t="e">
        <f t="shared" si="8"/>
        <v>#N/A</v>
      </c>
      <c r="U63" s="46" t="e">
        <f t="shared" si="8"/>
        <v>#N/A</v>
      </c>
      <c r="V63" s="46">
        <f t="shared" si="2"/>
      </c>
    </row>
    <row r="64" spans="1:22" ht="11.25">
      <c r="A64" s="80"/>
      <c r="B64" s="80"/>
      <c r="C64" s="147"/>
      <c r="D64" s="46">
        <f t="shared" si="13"/>
      </c>
      <c r="E64" s="46">
        <f t="shared" si="13"/>
      </c>
      <c r="F64" s="46">
        <f t="shared" si="13"/>
      </c>
      <c r="G64" s="46">
        <f t="shared" si="13"/>
      </c>
      <c r="H64" s="46">
        <f t="shared" si="13"/>
      </c>
      <c r="I64" s="46">
        <f t="shared" si="3"/>
        <v>0</v>
      </c>
      <c r="J64" s="46">
        <f t="shared" si="14"/>
      </c>
      <c r="K64" s="46">
        <f t="shared" si="14"/>
      </c>
      <c r="L64" s="46">
        <f t="shared" si="14"/>
      </c>
      <c r="M64" s="46">
        <f t="shared" si="14"/>
      </c>
      <c r="N64" s="46">
        <f t="shared" si="14"/>
      </c>
      <c r="O64" s="46">
        <f t="shared" si="14"/>
      </c>
      <c r="P64" s="46">
        <f t="shared" si="14"/>
      </c>
      <c r="Q64" s="46">
        <f t="shared" si="14"/>
      </c>
      <c r="R64" s="46">
        <f t="shared" si="14"/>
      </c>
      <c r="S64" s="46">
        <f t="shared" si="14"/>
      </c>
      <c r="T64" s="46" t="e">
        <f t="shared" si="8"/>
        <v>#N/A</v>
      </c>
      <c r="U64" s="46" t="e">
        <f t="shared" si="8"/>
        <v>#N/A</v>
      </c>
      <c r="V64" s="46">
        <f t="shared" si="2"/>
      </c>
    </row>
    <row r="65" spans="1:22" ht="11.25">
      <c r="A65" s="80"/>
      <c r="B65" s="80"/>
      <c r="C65" s="147"/>
      <c r="D65" s="46">
        <f t="shared" si="13"/>
      </c>
      <c r="E65" s="46">
        <f t="shared" si="13"/>
      </c>
      <c r="F65" s="46">
        <f t="shared" si="13"/>
      </c>
      <c r="G65" s="46">
        <f t="shared" si="13"/>
      </c>
      <c r="H65" s="46">
        <f t="shared" si="13"/>
      </c>
      <c r="I65" s="46">
        <f t="shared" si="3"/>
        <v>0</v>
      </c>
      <c r="J65" s="46">
        <f t="shared" si="14"/>
      </c>
      <c r="K65" s="46">
        <f t="shared" si="14"/>
      </c>
      <c r="L65" s="46">
        <f t="shared" si="14"/>
      </c>
      <c r="M65" s="46">
        <f t="shared" si="14"/>
      </c>
      <c r="N65" s="46">
        <f t="shared" si="14"/>
      </c>
      <c r="O65" s="46">
        <f t="shared" si="14"/>
      </c>
      <c r="P65" s="46">
        <f t="shared" si="14"/>
      </c>
      <c r="Q65" s="46">
        <f t="shared" si="14"/>
      </c>
      <c r="R65" s="46">
        <f t="shared" si="14"/>
      </c>
      <c r="S65" s="46">
        <f t="shared" si="14"/>
      </c>
      <c r="T65" s="46" t="e">
        <f t="shared" si="8"/>
        <v>#N/A</v>
      </c>
      <c r="U65" s="46" t="e">
        <f t="shared" si="8"/>
        <v>#N/A</v>
      </c>
      <c r="V65" s="46">
        <f t="shared" si="2"/>
      </c>
    </row>
    <row r="66" spans="1:22" ht="11.25">
      <c r="A66" s="80"/>
      <c r="B66" s="80"/>
      <c r="C66" s="147"/>
      <c r="D66" s="46">
        <f t="shared" si="13"/>
      </c>
      <c r="E66" s="46">
        <f t="shared" si="13"/>
      </c>
      <c r="F66" s="46">
        <f t="shared" si="13"/>
      </c>
      <c r="G66" s="46">
        <f t="shared" si="13"/>
      </c>
      <c r="H66" s="46">
        <f t="shared" si="13"/>
      </c>
      <c r="I66" s="46">
        <f t="shared" si="3"/>
        <v>0</v>
      </c>
      <c r="J66" s="46">
        <f t="shared" si="14"/>
      </c>
      <c r="K66" s="46">
        <f t="shared" si="14"/>
      </c>
      <c r="L66" s="46">
        <f t="shared" si="14"/>
      </c>
      <c r="M66" s="46">
        <f t="shared" si="14"/>
      </c>
      <c r="N66" s="46">
        <f t="shared" si="14"/>
      </c>
      <c r="O66" s="46">
        <f t="shared" si="14"/>
      </c>
      <c r="P66" s="46">
        <f t="shared" si="14"/>
      </c>
      <c r="Q66" s="46">
        <f t="shared" si="14"/>
      </c>
      <c r="R66" s="46">
        <f t="shared" si="14"/>
      </c>
      <c r="S66" s="46">
        <f t="shared" si="14"/>
      </c>
      <c r="T66" s="46" t="e">
        <f t="shared" si="8"/>
        <v>#N/A</v>
      </c>
      <c r="U66" s="46" t="e">
        <f t="shared" si="8"/>
        <v>#N/A</v>
      </c>
      <c r="V66" s="46">
        <f t="shared" si="2"/>
      </c>
    </row>
    <row r="67" spans="1:22" ht="11.25">
      <c r="A67" s="80"/>
      <c r="B67" s="80"/>
      <c r="C67" s="147"/>
      <c r="D67" s="46">
        <f t="shared" si="13"/>
      </c>
      <c r="E67" s="46">
        <f t="shared" si="13"/>
      </c>
      <c r="F67" s="46">
        <f t="shared" si="13"/>
      </c>
      <c r="G67" s="46">
        <f t="shared" si="13"/>
      </c>
      <c r="H67" s="46">
        <f t="shared" si="13"/>
      </c>
      <c r="I67" s="46">
        <f t="shared" si="3"/>
        <v>0</v>
      </c>
      <c r="J67" s="46">
        <f t="shared" si="14"/>
      </c>
      <c r="K67" s="46">
        <f t="shared" si="14"/>
      </c>
      <c r="L67" s="46">
        <f t="shared" si="14"/>
      </c>
      <c r="M67" s="46">
        <f t="shared" si="14"/>
      </c>
      <c r="N67" s="46">
        <f t="shared" si="14"/>
      </c>
      <c r="O67" s="46">
        <f t="shared" si="14"/>
      </c>
      <c r="P67" s="46">
        <f t="shared" si="14"/>
      </c>
      <c r="Q67" s="46">
        <f t="shared" si="14"/>
      </c>
      <c r="R67" s="46">
        <f t="shared" si="14"/>
      </c>
      <c r="S67" s="46">
        <f t="shared" si="14"/>
      </c>
      <c r="T67" s="46" t="e">
        <f t="shared" si="8"/>
        <v>#N/A</v>
      </c>
      <c r="U67" s="46" t="e">
        <f t="shared" si="8"/>
        <v>#N/A</v>
      </c>
      <c r="V67" s="46">
        <f t="shared" si="2"/>
      </c>
    </row>
    <row r="68" spans="1:22" ht="11.25">
      <c r="A68" s="80"/>
      <c r="B68" s="80"/>
      <c r="C68" s="147"/>
      <c r="D68" s="46">
        <f t="shared" si="13"/>
      </c>
      <c r="E68" s="46">
        <f t="shared" si="13"/>
      </c>
      <c r="F68" s="46">
        <f t="shared" si="13"/>
      </c>
      <c r="G68" s="46">
        <f t="shared" si="13"/>
      </c>
      <c r="H68" s="46">
        <f t="shared" si="13"/>
      </c>
      <c r="I68" s="46">
        <f t="shared" si="3"/>
        <v>0</v>
      </c>
      <c r="J68" s="46">
        <f t="shared" si="14"/>
      </c>
      <c r="K68" s="46">
        <f t="shared" si="14"/>
      </c>
      <c r="L68" s="46">
        <f t="shared" si="14"/>
      </c>
      <c r="M68" s="46">
        <f t="shared" si="14"/>
      </c>
      <c r="N68" s="46">
        <f t="shared" si="14"/>
      </c>
      <c r="O68" s="46">
        <f t="shared" si="14"/>
      </c>
      <c r="P68" s="46">
        <f t="shared" si="14"/>
      </c>
      <c r="Q68" s="46">
        <f t="shared" si="14"/>
      </c>
      <c r="R68" s="46">
        <f t="shared" si="14"/>
      </c>
      <c r="S68" s="46">
        <f t="shared" si="14"/>
      </c>
      <c r="T68" s="46" t="e">
        <f t="shared" si="8"/>
        <v>#N/A</v>
      </c>
      <c r="U68" s="46" t="e">
        <f t="shared" si="8"/>
        <v>#N/A</v>
      </c>
      <c r="V68" s="46">
        <f t="shared" si="2"/>
      </c>
    </row>
    <row r="69" spans="1:22" ht="11.25">
      <c r="A69" s="80"/>
      <c r="B69" s="80"/>
      <c r="C69" s="147"/>
      <c r="D69" s="46">
        <f t="shared" si="13"/>
      </c>
      <c r="E69" s="46">
        <f t="shared" si="13"/>
      </c>
      <c r="F69" s="46">
        <f t="shared" si="13"/>
      </c>
      <c r="G69" s="46">
        <f t="shared" si="13"/>
      </c>
      <c r="H69" s="46">
        <f t="shared" si="13"/>
      </c>
      <c r="I69" s="46">
        <f t="shared" si="3"/>
        <v>0</v>
      </c>
      <c r="J69" s="46">
        <f t="shared" si="14"/>
      </c>
      <c r="K69" s="46">
        <f t="shared" si="14"/>
      </c>
      <c r="L69" s="46">
        <f t="shared" si="14"/>
      </c>
      <c r="M69" s="46">
        <f t="shared" si="14"/>
      </c>
      <c r="N69" s="46">
        <f t="shared" si="14"/>
      </c>
      <c r="O69" s="46">
        <f t="shared" si="14"/>
      </c>
      <c r="P69" s="46">
        <f t="shared" si="14"/>
      </c>
      <c r="Q69" s="46">
        <f t="shared" si="14"/>
      </c>
      <c r="R69" s="46">
        <f t="shared" si="14"/>
      </c>
      <c r="S69" s="46">
        <f t="shared" si="14"/>
      </c>
      <c r="T69" s="46" t="e">
        <f t="shared" si="8"/>
        <v>#N/A</v>
      </c>
      <c r="U69" s="46" t="e">
        <f t="shared" si="8"/>
        <v>#N/A</v>
      </c>
      <c r="V69" s="46">
        <f t="shared" si="2"/>
      </c>
    </row>
    <row r="70" spans="1:22" ht="11.25">
      <c r="A70" s="80"/>
      <c r="B70" s="80"/>
      <c r="C70" s="147"/>
      <c r="D70" s="46">
        <f t="shared" si="13"/>
      </c>
      <c r="E70" s="46">
        <f t="shared" si="13"/>
      </c>
      <c r="F70" s="46">
        <f t="shared" si="13"/>
      </c>
      <c r="G70" s="46">
        <f t="shared" si="13"/>
      </c>
      <c r="H70" s="46">
        <f t="shared" si="13"/>
      </c>
      <c r="I70" s="46">
        <f t="shared" si="3"/>
        <v>0</v>
      </c>
      <c r="J70" s="46">
        <f t="shared" si="14"/>
      </c>
      <c r="K70" s="46">
        <f t="shared" si="14"/>
      </c>
      <c r="L70" s="46">
        <f t="shared" si="14"/>
      </c>
      <c r="M70" s="46">
        <f t="shared" si="14"/>
      </c>
      <c r="N70" s="46">
        <f t="shared" si="14"/>
      </c>
      <c r="O70" s="46">
        <f t="shared" si="14"/>
      </c>
      <c r="P70" s="46">
        <f t="shared" si="14"/>
      </c>
      <c r="Q70" s="46">
        <f t="shared" si="14"/>
      </c>
      <c r="R70" s="46">
        <f t="shared" si="14"/>
      </c>
      <c r="S70" s="46">
        <f t="shared" si="14"/>
      </c>
      <c r="T70" s="46" t="e">
        <f t="shared" si="8"/>
        <v>#N/A</v>
      </c>
      <c r="U70" s="46" t="e">
        <f t="shared" si="8"/>
        <v>#N/A</v>
      </c>
      <c r="V70" s="46">
        <f t="shared" si="2"/>
      </c>
    </row>
    <row r="71" spans="1:22" ht="11.25">
      <c r="A71" s="80"/>
      <c r="B71" s="80"/>
      <c r="C71" s="147"/>
      <c r="D71" s="46">
        <f t="shared" si="13"/>
      </c>
      <c r="E71" s="46">
        <f t="shared" si="13"/>
      </c>
      <c r="F71" s="46">
        <f t="shared" si="13"/>
      </c>
      <c r="G71" s="46">
        <f t="shared" si="13"/>
      </c>
      <c r="H71" s="46">
        <f t="shared" si="13"/>
      </c>
      <c r="I71" s="46">
        <f t="shared" si="3"/>
        <v>0</v>
      </c>
      <c r="J71" s="46">
        <f t="shared" si="14"/>
      </c>
      <c r="K71" s="46">
        <f t="shared" si="14"/>
      </c>
      <c r="L71" s="46">
        <f t="shared" si="14"/>
      </c>
      <c r="M71" s="46">
        <f t="shared" si="14"/>
      </c>
      <c r="N71" s="46">
        <f t="shared" si="14"/>
      </c>
      <c r="O71" s="46">
        <f t="shared" si="14"/>
      </c>
      <c r="P71" s="46">
        <f t="shared" si="14"/>
      </c>
      <c r="Q71" s="46">
        <f t="shared" si="14"/>
      </c>
      <c r="R71" s="46">
        <f t="shared" si="14"/>
      </c>
      <c r="S71" s="46">
        <f t="shared" si="14"/>
      </c>
      <c r="T71" s="46" t="e">
        <f t="shared" si="8"/>
        <v>#N/A</v>
      </c>
      <c r="U71" s="46" t="e">
        <f t="shared" si="8"/>
        <v>#N/A</v>
      </c>
      <c r="V71" s="46">
        <f t="shared" si="2"/>
      </c>
    </row>
    <row r="72" spans="1:22" ht="11.25">
      <c r="A72" s="80"/>
      <c r="B72" s="80"/>
      <c r="C72" s="147"/>
      <c r="D72" s="46">
        <f aca="true" t="shared" si="15" ref="D72:S88">IF(ISNA((VLOOKUP($B72,Equipment_table,D$9,FALSE))),"",(VLOOKUP($B72,Equipment_table,D$9,FALSE)))</f>
      </c>
      <c r="E72" s="46">
        <f t="shared" si="15"/>
      </c>
      <c r="F72" s="46">
        <f t="shared" si="15"/>
      </c>
      <c r="G72" s="46">
        <f t="shared" si="15"/>
      </c>
      <c r="H72" s="46">
        <f t="shared" si="15"/>
      </c>
      <c r="I72" s="46">
        <f t="shared" si="3"/>
        <v>0</v>
      </c>
      <c r="J72" s="46">
        <f t="shared" si="15"/>
      </c>
      <c r="K72" s="46">
        <f t="shared" si="15"/>
      </c>
      <c r="L72" s="46">
        <f t="shared" si="15"/>
      </c>
      <c r="M72" s="46">
        <f t="shared" si="15"/>
      </c>
      <c r="N72" s="46">
        <f t="shared" si="15"/>
      </c>
      <c r="O72" s="46">
        <f t="shared" si="15"/>
      </c>
      <c r="P72" s="46">
        <f t="shared" si="15"/>
      </c>
      <c r="Q72" s="46">
        <f t="shared" si="15"/>
      </c>
      <c r="R72" s="46">
        <f t="shared" si="15"/>
      </c>
      <c r="S72" s="46">
        <f t="shared" si="15"/>
      </c>
      <c r="T72" s="46" t="e">
        <f t="shared" si="8"/>
        <v>#N/A</v>
      </c>
      <c r="U72" s="46" t="e">
        <f t="shared" si="8"/>
        <v>#N/A</v>
      </c>
      <c r="V72" s="46">
        <f t="shared" si="2"/>
      </c>
    </row>
    <row r="73" spans="1:22" ht="11.25">
      <c r="A73" s="80"/>
      <c r="B73" s="80"/>
      <c r="C73" s="147"/>
      <c r="D73" s="46">
        <f t="shared" si="15"/>
      </c>
      <c r="E73" s="46">
        <f t="shared" si="15"/>
      </c>
      <c r="F73" s="46">
        <f t="shared" si="15"/>
      </c>
      <c r="G73" s="46">
        <f t="shared" si="15"/>
      </c>
      <c r="H73" s="46">
        <f t="shared" si="15"/>
      </c>
      <c r="I73" s="46">
        <f t="shared" si="3"/>
        <v>0</v>
      </c>
      <c r="J73" s="46">
        <f t="shared" si="15"/>
      </c>
      <c r="K73" s="46">
        <f t="shared" si="15"/>
      </c>
      <c r="L73" s="46">
        <f t="shared" si="15"/>
      </c>
      <c r="M73" s="46">
        <f t="shared" si="15"/>
      </c>
      <c r="N73" s="46">
        <f t="shared" si="15"/>
      </c>
      <c r="O73" s="46">
        <f t="shared" si="15"/>
      </c>
      <c r="P73" s="46">
        <f t="shared" si="15"/>
      </c>
      <c r="Q73" s="46">
        <f t="shared" si="15"/>
      </c>
      <c r="R73" s="46">
        <f t="shared" si="15"/>
      </c>
      <c r="S73" s="46">
        <f t="shared" si="15"/>
      </c>
      <c r="T73" s="46" t="e">
        <f t="shared" si="8"/>
        <v>#N/A</v>
      </c>
      <c r="U73" s="46" t="e">
        <f t="shared" si="8"/>
        <v>#N/A</v>
      </c>
      <c r="V73" s="46">
        <f t="shared" si="2"/>
      </c>
    </row>
    <row r="74" spans="1:22" ht="11.25">
      <c r="A74" s="80"/>
      <c r="B74" s="80"/>
      <c r="C74" s="147"/>
      <c r="D74" s="46">
        <f t="shared" si="15"/>
      </c>
      <c r="E74" s="46">
        <f t="shared" si="15"/>
      </c>
      <c r="F74" s="46">
        <f t="shared" si="15"/>
      </c>
      <c r="G74" s="46">
        <f t="shared" si="15"/>
      </c>
      <c r="H74" s="46">
        <f t="shared" si="15"/>
      </c>
      <c r="I74" s="46">
        <f t="shared" si="3"/>
        <v>0</v>
      </c>
      <c r="J74" s="46">
        <f t="shared" si="15"/>
      </c>
      <c r="K74" s="46">
        <f t="shared" si="15"/>
      </c>
      <c r="L74" s="46">
        <f t="shared" si="15"/>
      </c>
      <c r="M74" s="46">
        <f t="shared" si="15"/>
      </c>
      <c r="N74" s="46">
        <f t="shared" si="15"/>
      </c>
      <c r="O74" s="46">
        <f t="shared" si="15"/>
      </c>
      <c r="P74" s="46">
        <f t="shared" si="15"/>
      </c>
      <c r="Q74" s="46">
        <f t="shared" si="15"/>
      </c>
      <c r="R74" s="46">
        <f t="shared" si="15"/>
      </c>
      <c r="S74" s="46">
        <f t="shared" si="15"/>
      </c>
      <c r="T74" s="46" t="e">
        <f t="shared" si="8"/>
        <v>#N/A</v>
      </c>
      <c r="U74" s="46" t="e">
        <f t="shared" si="8"/>
        <v>#N/A</v>
      </c>
      <c r="V74" s="46">
        <f t="shared" si="2"/>
      </c>
    </row>
    <row r="75" spans="1:22" ht="11.25">
      <c r="A75" s="80"/>
      <c r="B75" s="80"/>
      <c r="C75" s="147"/>
      <c r="D75" s="46">
        <f t="shared" si="15"/>
      </c>
      <c r="E75" s="46">
        <f t="shared" si="15"/>
      </c>
      <c r="F75" s="46">
        <f t="shared" si="15"/>
      </c>
      <c r="G75" s="46">
        <f t="shared" si="15"/>
      </c>
      <c r="H75" s="46">
        <f t="shared" si="15"/>
      </c>
      <c r="I75" s="46">
        <f t="shared" si="3"/>
        <v>0</v>
      </c>
      <c r="J75" s="46">
        <f t="shared" si="15"/>
      </c>
      <c r="K75" s="46">
        <f t="shared" si="15"/>
      </c>
      <c r="L75" s="46">
        <f t="shared" si="15"/>
      </c>
      <c r="M75" s="46">
        <f t="shared" si="15"/>
      </c>
      <c r="N75" s="46">
        <f t="shared" si="15"/>
      </c>
      <c r="O75" s="46">
        <f t="shared" si="15"/>
      </c>
      <c r="P75" s="46">
        <f t="shared" si="15"/>
      </c>
      <c r="Q75" s="46">
        <f t="shared" si="15"/>
      </c>
      <c r="R75" s="46">
        <f t="shared" si="15"/>
      </c>
      <c r="S75" s="46">
        <f t="shared" si="15"/>
      </c>
      <c r="T75" s="46" t="e">
        <f t="shared" si="8"/>
        <v>#N/A</v>
      </c>
      <c r="U75" s="46" t="e">
        <f t="shared" si="8"/>
        <v>#N/A</v>
      </c>
      <c r="V75" s="46">
        <f t="shared" si="2"/>
      </c>
    </row>
    <row r="76" spans="1:22" ht="11.25">
      <c r="A76" s="80"/>
      <c r="B76" s="80"/>
      <c r="C76" s="147"/>
      <c r="D76" s="46">
        <f t="shared" si="15"/>
      </c>
      <c r="E76" s="46">
        <f t="shared" si="15"/>
      </c>
      <c r="F76" s="46">
        <f t="shared" si="15"/>
      </c>
      <c r="G76" s="46">
        <f t="shared" si="15"/>
      </c>
      <c r="H76" s="46">
        <f t="shared" si="15"/>
      </c>
      <c r="I76" s="46">
        <f t="shared" si="3"/>
        <v>0</v>
      </c>
      <c r="J76" s="46">
        <f t="shared" si="15"/>
      </c>
      <c r="K76" s="46">
        <f t="shared" si="15"/>
      </c>
      <c r="L76" s="46">
        <f t="shared" si="15"/>
      </c>
      <c r="M76" s="46">
        <f t="shared" si="15"/>
      </c>
      <c r="N76" s="46">
        <f t="shared" si="15"/>
      </c>
      <c r="O76" s="46">
        <f t="shared" si="15"/>
      </c>
      <c r="P76" s="46">
        <f t="shared" si="15"/>
      </c>
      <c r="Q76" s="46">
        <f t="shared" si="15"/>
      </c>
      <c r="R76" s="46">
        <f t="shared" si="15"/>
      </c>
      <c r="S76" s="46">
        <f t="shared" si="15"/>
      </c>
      <c r="T76" s="46" t="e">
        <f t="shared" si="8"/>
        <v>#N/A</v>
      </c>
      <c r="U76" s="46" t="e">
        <f t="shared" si="8"/>
        <v>#N/A</v>
      </c>
      <c r="V76" s="46">
        <f aca="true" t="shared" si="16" ref="V76:V101">IF(ISNA((VLOOKUP($B76,Equipment_table,V$9,FALSE))),"",(VLOOKUP($B76,Equipment_table,V$9,FALSE)))</f>
      </c>
    </row>
    <row r="77" spans="1:22" ht="11.25">
      <c r="A77" s="80"/>
      <c r="B77" s="80"/>
      <c r="C77" s="147"/>
      <c r="D77" s="46">
        <f t="shared" si="15"/>
      </c>
      <c r="E77" s="46">
        <f t="shared" si="15"/>
      </c>
      <c r="F77" s="46">
        <f t="shared" si="15"/>
      </c>
      <c r="G77" s="46">
        <f t="shared" si="15"/>
      </c>
      <c r="H77" s="46">
        <f t="shared" si="15"/>
      </c>
      <c r="I77" s="46">
        <f t="shared" si="3"/>
        <v>0</v>
      </c>
      <c r="J77" s="46">
        <f t="shared" si="15"/>
      </c>
      <c r="K77" s="46">
        <f t="shared" si="15"/>
      </c>
      <c r="L77" s="46">
        <f t="shared" si="15"/>
      </c>
      <c r="M77" s="46">
        <f t="shared" si="15"/>
      </c>
      <c r="N77" s="46">
        <f t="shared" si="15"/>
      </c>
      <c r="O77" s="46">
        <f t="shared" si="15"/>
      </c>
      <c r="P77" s="46">
        <f t="shared" si="15"/>
      </c>
      <c r="Q77" s="46">
        <f t="shared" si="15"/>
      </c>
      <c r="R77" s="46">
        <f t="shared" si="15"/>
      </c>
      <c r="S77" s="46">
        <f t="shared" si="15"/>
      </c>
      <c r="T77" s="46" t="e">
        <f t="shared" si="8"/>
        <v>#N/A</v>
      </c>
      <c r="U77" s="46" t="e">
        <f t="shared" si="8"/>
        <v>#N/A</v>
      </c>
      <c r="V77" s="46">
        <f t="shared" si="16"/>
      </c>
    </row>
    <row r="78" spans="1:22" ht="11.25">
      <c r="A78" s="80"/>
      <c r="B78" s="80"/>
      <c r="C78" s="147"/>
      <c r="D78" s="46">
        <f t="shared" si="15"/>
      </c>
      <c r="E78" s="46">
        <f t="shared" si="15"/>
      </c>
      <c r="F78" s="46">
        <f t="shared" si="15"/>
      </c>
      <c r="G78" s="46">
        <f t="shared" si="15"/>
      </c>
      <c r="H78" s="46">
        <f t="shared" si="15"/>
      </c>
      <c r="I78" s="46">
        <f aca="true" t="shared" si="17" ref="I78:I101">IF(ISNA(IF(C78="",1,C78)*(VLOOKUP($B78,Equipment_table,I$9,FALSE))),0,IF(C78="",1,C78)*(VLOOKUP($B78,Equipment_table,I$9,FALSE)))</f>
        <v>0</v>
      </c>
      <c r="J78" s="46">
        <f t="shared" si="15"/>
      </c>
      <c r="K78" s="46">
        <f t="shared" si="15"/>
      </c>
      <c r="L78" s="46">
        <f t="shared" si="15"/>
      </c>
      <c r="M78" s="46">
        <f t="shared" si="15"/>
      </c>
      <c r="N78" s="46">
        <f t="shared" si="15"/>
      </c>
      <c r="O78" s="46">
        <f t="shared" si="15"/>
      </c>
      <c r="P78" s="46">
        <f t="shared" si="15"/>
      </c>
      <c r="Q78" s="46">
        <f t="shared" si="15"/>
      </c>
      <c r="R78" s="46">
        <f t="shared" si="15"/>
      </c>
      <c r="S78" s="46">
        <f t="shared" si="15"/>
      </c>
      <c r="T78" s="46" t="e">
        <f t="shared" si="8"/>
        <v>#N/A</v>
      </c>
      <c r="U78" s="46" t="e">
        <f t="shared" si="8"/>
        <v>#N/A</v>
      </c>
      <c r="V78" s="46">
        <f t="shared" si="16"/>
      </c>
    </row>
    <row r="79" spans="1:22" ht="11.25">
      <c r="A79" s="80"/>
      <c r="B79" s="80"/>
      <c r="C79" s="147"/>
      <c r="D79" s="46">
        <f t="shared" si="15"/>
      </c>
      <c r="E79" s="46">
        <f t="shared" si="15"/>
      </c>
      <c r="F79" s="46">
        <f t="shared" si="15"/>
      </c>
      <c r="G79" s="46">
        <f t="shared" si="15"/>
      </c>
      <c r="H79" s="46">
        <f t="shared" si="15"/>
      </c>
      <c r="I79" s="46">
        <f t="shared" si="17"/>
        <v>0</v>
      </c>
      <c r="J79" s="46">
        <f t="shared" si="15"/>
      </c>
      <c r="K79" s="46">
        <f t="shared" si="15"/>
      </c>
      <c r="L79" s="46">
        <f t="shared" si="15"/>
      </c>
      <c r="M79" s="46">
        <f t="shared" si="15"/>
      </c>
      <c r="N79" s="46">
        <f t="shared" si="15"/>
      </c>
      <c r="O79" s="46">
        <f t="shared" si="15"/>
      </c>
      <c r="P79" s="46">
        <f t="shared" si="15"/>
      </c>
      <c r="Q79" s="46">
        <f t="shared" si="15"/>
      </c>
      <c r="R79" s="46">
        <f t="shared" si="15"/>
      </c>
      <c r="S79" s="46">
        <f t="shared" si="15"/>
      </c>
      <c r="T79" s="46" t="e">
        <f t="shared" si="8"/>
        <v>#N/A</v>
      </c>
      <c r="U79" s="46" t="e">
        <f t="shared" si="8"/>
        <v>#N/A</v>
      </c>
      <c r="V79" s="46">
        <f t="shared" si="16"/>
      </c>
    </row>
    <row r="80" spans="1:22" ht="11.25">
      <c r="A80" s="80"/>
      <c r="B80" s="80"/>
      <c r="C80" s="147"/>
      <c r="D80" s="46">
        <f t="shared" si="15"/>
      </c>
      <c r="E80" s="46">
        <f t="shared" si="15"/>
      </c>
      <c r="F80" s="46">
        <f t="shared" si="15"/>
      </c>
      <c r="G80" s="46">
        <f t="shared" si="15"/>
      </c>
      <c r="H80" s="46">
        <f t="shared" si="15"/>
      </c>
      <c r="I80" s="46">
        <f t="shared" si="17"/>
        <v>0</v>
      </c>
      <c r="J80" s="46">
        <f t="shared" si="15"/>
      </c>
      <c r="K80" s="46">
        <f t="shared" si="15"/>
      </c>
      <c r="L80" s="46">
        <f t="shared" si="15"/>
      </c>
      <c r="M80" s="46">
        <f t="shared" si="15"/>
      </c>
      <c r="N80" s="46">
        <f t="shared" si="15"/>
      </c>
      <c r="O80" s="46">
        <f t="shared" si="15"/>
      </c>
      <c r="P80" s="46">
        <f t="shared" si="15"/>
      </c>
      <c r="Q80" s="46">
        <f t="shared" si="15"/>
      </c>
      <c r="R80" s="46">
        <f t="shared" si="15"/>
      </c>
      <c r="S80" s="46">
        <f t="shared" si="15"/>
      </c>
      <c r="T80" s="46" t="e">
        <f t="shared" si="8"/>
        <v>#N/A</v>
      </c>
      <c r="U80" s="46" t="e">
        <f t="shared" si="8"/>
        <v>#N/A</v>
      </c>
      <c r="V80" s="46">
        <f t="shared" si="16"/>
      </c>
    </row>
    <row r="81" spans="1:22" ht="11.25">
      <c r="A81" s="80"/>
      <c r="B81" s="80"/>
      <c r="C81" s="147"/>
      <c r="D81" s="46">
        <f t="shared" si="15"/>
      </c>
      <c r="E81" s="46">
        <f t="shared" si="15"/>
      </c>
      <c r="F81" s="46">
        <f t="shared" si="15"/>
      </c>
      <c r="G81" s="46">
        <f t="shared" si="15"/>
      </c>
      <c r="H81" s="46">
        <f t="shared" si="15"/>
      </c>
      <c r="I81" s="46">
        <f t="shared" si="17"/>
        <v>0</v>
      </c>
      <c r="J81" s="46">
        <f t="shared" si="15"/>
      </c>
      <c r="K81" s="46">
        <f t="shared" si="15"/>
      </c>
      <c r="L81" s="46">
        <f t="shared" si="15"/>
      </c>
      <c r="M81" s="46">
        <f t="shared" si="15"/>
      </c>
      <c r="N81" s="46">
        <f t="shared" si="15"/>
      </c>
      <c r="O81" s="46">
        <f t="shared" si="15"/>
      </c>
      <c r="P81" s="46">
        <f t="shared" si="15"/>
      </c>
      <c r="Q81" s="46">
        <f t="shared" si="15"/>
      </c>
      <c r="R81" s="46">
        <f t="shared" si="15"/>
      </c>
      <c r="S81" s="46">
        <f t="shared" si="15"/>
      </c>
      <c r="T81" s="46" t="e">
        <f t="shared" si="8"/>
        <v>#N/A</v>
      </c>
      <c r="U81" s="46" t="e">
        <f t="shared" si="8"/>
        <v>#N/A</v>
      </c>
      <c r="V81" s="46">
        <f t="shared" si="16"/>
      </c>
    </row>
    <row r="82" spans="1:22" ht="11.25">
      <c r="A82" s="80"/>
      <c r="B82" s="80"/>
      <c r="C82" s="147"/>
      <c r="D82" s="46">
        <f t="shared" si="15"/>
      </c>
      <c r="E82" s="46">
        <f t="shared" si="15"/>
      </c>
      <c r="F82" s="46">
        <f t="shared" si="15"/>
      </c>
      <c r="G82" s="46">
        <f t="shared" si="15"/>
      </c>
      <c r="H82" s="46">
        <f t="shared" si="15"/>
      </c>
      <c r="I82" s="46">
        <f t="shared" si="17"/>
        <v>0</v>
      </c>
      <c r="J82" s="46">
        <f t="shared" si="15"/>
      </c>
      <c r="K82" s="46">
        <f t="shared" si="15"/>
      </c>
      <c r="L82" s="46">
        <f t="shared" si="15"/>
      </c>
      <c r="M82" s="46">
        <f t="shared" si="15"/>
      </c>
      <c r="N82" s="46">
        <f t="shared" si="15"/>
      </c>
      <c r="O82" s="46">
        <f t="shared" si="15"/>
      </c>
      <c r="P82" s="46">
        <f t="shared" si="15"/>
      </c>
      <c r="Q82" s="46">
        <f t="shared" si="15"/>
      </c>
      <c r="R82" s="46">
        <f t="shared" si="15"/>
      </c>
      <c r="S82" s="46">
        <f t="shared" si="15"/>
      </c>
      <c r="T82" s="46" t="e">
        <f t="shared" si="8"/>
        <v>#N/A</v>
      </c>
      <c r="U82" s="46" t="e">
        <f t="shared" si="8"/>
        <v>#N/A</v>
      </c>
      <c r="V82" s="46">
        <f t="shared" si="16"/>
      </c>
    </row>
    <row r="83" spans="1:22" ht="11.25">
      <c r="A83" s="80"/>
      <c r="B83" s="80"/>
      <c r="C83" s="147"/>
      <c r="D83" s="46">
        <f t="shared" si="15"/>
      </c>
      <c r="E83" s="46">
        <f t="shared" si="15"/>
      </c>
      <c r="F83" s="46">
        <f t="shared" si="15"/>
      </c>
      <c r="G83" s="46">
        <f t="shared" si="15"/>
      </c>
      <c r="H83" s="46">
        <f t="shared" si="15"/>
      </c>
      <c r="I83" s="46">
        <f t="shared" si="17"/>
        <v>0</v>
      </c>
      <c r="J83" s="46">
        <f t="shared" si="15"/>
      </c>
      <c r="K83" s="46">
        <f t="shared" si="15"/>
      </c>
      <c r="L83" s="46">
        <f t="shared" si="15"/>
      </c>
      <c r="M83" s="46">
        <f t="shared" si="15"/>
      </c>
      <c r="N83" s="46">
        <f t="shared" si="15"/>
      </c>
      <c r="O83" s="46">
        <f t="shared" si="15"/>
      </c>
      <c r="P83" s="46">
        <f t="shared" si="15"/>
      </c>
      <c r="Q83" s="46">
        <f t="shared" si="15"/>
      </c>
      <c r="R83" s="46">
        <f t="shared" si="15"/>
      </c>
      <c r="S83" s="46">
        <f t="shared" si="15"/>
      </c>
      <c r="T83" s="46" t="e">
        <f t="shared" si="8"/>
        <v>#N/A</v>
      </c>
      <c r="U83" s="46" t="e">
        <f t="shared" si="8"/>
        <v>#N/A</v>
      </c>
      <c r="V83" s="46">
        <f t="shared" si="16"/>
      </c>
    </row>
    <row r="84" spans="1:22" ht="11.25">
      <c r="A84" s="80"/>
      <c r="B84" s="80"/>
      <c r="C84" s="147"/>
      <c r="D84" s="46">
        <f t="shared" si="15"/>
      </c>
      <c r="E84" s="46">
        <f t="shared" si="15"/>
      </c>
      <c r="F84" s="46">
        <f t="shared" si="15"/>
      </c>
      <c r="G84" s="46">
        <f t="shared" si="15"/>
      </c>
      <c r="H84" s="46">
        <f t="shared" si="15"/>
      </c>
      <c r="I84" s="46">
        <f t="shared" si="17"/>
        <v>0</v>
      </c>
      <c r="J84" s="46">
        <f t="shared" si="15"/>
      </c>
      <c r="K84" s="46">
        <f t="shared" si="15"/>
      </c>
      <c r="L84" s="46">
        <f t="shared" si="15"/>
      </c>
      <c r="M84" s="46">
        <f t="shared" si="15"/>
      </c>
      <c r="N84" s="46">
        <f t="shared" si="15"/>
      </c>
      <c r="O84" s="46">
        <f t="shared" si="15"/>
      </c>
      <c r="P84" s="46">
        <f t="shared" si="15"/>
      </c>
      <c r="Q84" s="46">
        <f t="shared" si="15"/>
      </c>
      <c r="R84" s="46">
        <f t="shared" si="15"/>
      </c>
      <c r="S84" s="46">
        <f t="shared" si="15"/>
      </c>
      <c r="T84" s="46" t="e">
        <f t="shared" si="8"/>
        <v>#N/A</v>
      </c>
      <c r="U84" s="46" t="e">
        <f t="shared" si="8"/>
        <v>#N/A</v>
      </c>
      <c r="V84" s="46">
        <f t="shared" si="16"/>
      </c>
    </row>
    <row r="85" spans="1:22" ht="11.25">
      <c r="A85" s="80"/>
      <c r="B85" s="80"/>
      <c r="C85" s="147"/>
      <c r="D85" s="46">
        <f t="shared" si="15"/>
      </c>
      <c r="E85" s="46">
        <f t="shared" si="15"/>
      </c>
      <c r="F85" s="46">
        <f t="shared" si="15"/>
      </c>
      <c r="G85" s="46">
        <f t="shared" si="15"/>
      </c>
      <c r="H85" s="46">
        <f t="shared" si="15"/>
      </c>
      <c r="I85" s="46">
        <f t="shared" si="17"/>
        <v>0</v>
      </c>
      <c r="J85" s="46">
        <f t="shared" si="15"/>
      </c>
      <c r="K85" s="46">
        <f t="shared" si="15"/>
      </c>
      <c r="L85" s="46">
        <f t="shared" si="15"/>
      </c>
      <c r="M85" s="46">
        <f t="shared" si="15"/>
      </c>
      <c r="N85" s="46">
        <f t="shared" si="15"/>
      </c>
      <c r="O85" s="46">
        <f t="shared" si="15"/>
      </c>
      <c r="P85" s="46">
        <f t="shared" si="15"/>
      </c>
      <c r="Q85" s="46">
        <f t="shared" si="15"/>
      </c>
      <c r="R85" s="46">
        <f t="shared" si="15"/>
      </c>
      <c r="S85" s="46">
        <f t="shared" si="15"/>
      </c>
      <c r="T85" s="46" t="e">
        <f t="shared" si="8"/>
        <v>#N/A</v>
      </c>
      <c r="U85" s="46" t="e">
        <f t="shared" si="8"/>
        <v>#N/A</v>
      </c>
      <c r="V85" s="46">
        <f t="shared" si="16"/>
      </c>
    </row>
    <row r="86" spans="1:22" ht="11.25">
      <c r="A86" s="80"/>
      <c r="B86" s="80"/>
      <c r="C86" s="147"/>
      <c r="D86" s="46">
        <f t="shared" si="15"/>
      </c>
      <c r="E86" s="46">
        <f t="shared" si="15"/>
      </c>
      <c r="F86" s="46">
        <f t="shared" si="15"/>
      </c>
      <c r="G86" s="46">
        <f t="shared" si="15"/>
      </c>
      <c r="H86" s="46">
        <f t="shared" si="15"/>
      </c>
      <c r="I86" s="46">
        <f t="shared" si="17"/>
        <v>0</v>
      </c>
      <c r="J86" s="46">
        <f t="shared" si="15"/>
      </c>
      <c r="K86" s="46">
        <f t="shared" si="15"/>
      </c>
      <c r="L86" s="46">
        <f t="shared" si="15"/>
      </c>
      <c r="M86" s="46">
        <f t="shared" si="15"/>
      </c>
      <c r="N86" s="46">
        <f t="shared" si="15"/>
      </c>
      <c r="O86" s="46">
        <f t="shared" si="15"/>
      </c>
      <c r="P86" s="46">
        <f t="shared" si="15"/>
      </c>
      <c r="Q86" s="46">
        <f t="shared" si="15"/>
      </c>
      <c r="R86" s="46">
        <f t="shared" si="15"/>
      </c>
      <c r="S86" s="46">
        <f t="shared" si="15"/>
      </c>
      <c r="T86" s="46" t="e">
        <f t="shared" si="8"/>
        <v>#N/A</v>
      </c>
      <c r="U86" s="46" t="e">
        <f t="shared" si="8"/>
        <v>#N/A</v>
      </c>
      <c r="V86" s="46">
        <f t="shared" si="16"/>
      </c>
    </row>
    <row r="87" spans="1:22" ht="11.25">
      <c r="A87" s="80"/>
      <c r="B87" s="80"/>
      <c r="C87" s="147"/>
      <c r="D87" s="46">
        <f t="shared" si="15"/>
      </c>
      <c r="E87" s="46">
        <f t="shared" si="15"/>
      </c>
      <c r="F87" s="46">
        <f t="shared" si="15"/>
      </c>
      <c r="G87" s="46">
        <f t="shared" si="15"/>
      </c>
      <c r="H87" s="46">
        <f t="shared" si="15"/>
      </c>
      <c r="I87" s="46">
        <f t="shared" si="17"/>
        <v>0</v>
      </c>
      <c r="J87" s="46">
        <f t="shared" si="15"/>
      </c>
      <c r="K87" s="46">
        <f t="shared" si="15"/>
      </c>
      <c r="L87" s="46">
        <f t="shared" si="15"/>
      </c>
      <c r="M87" s="46">
        <f t="shared" si="15"/>
      </c>
      <c r="N87" s="46">
        <f t="shared" si="15"/>
      </c>
      <c r="O87" s="46">
        <f t="shared" si="15"/>
      </c>
      <c r="P87" s="46">
        <f t="shared" si="15"/>
      </c>
      <c r="Q87" s="46">
        <f t="shared" si="15"/>
      </c>
      <c r="R87" s="46">
        <f t="shared" si="15"/>
      </c>
      <c r="S87" s="46">
        <f t="shared" si="15"/>
      </c>
      <c r="T87" s="46" t="e">
        <f t="shared" si="8"/>
        <v>#N/A</v>
      </c>
      <c r="U87" s="46" t="e">
        <f t="shared" si="8"/>
        <v>#N/A</v>
      </c>
      <c r="V87" s="46">
        <f t="shared" si="16"/>
      </c>
    </row>
    <row r="88" spans="1:22" ht="11.25">
      <c r="A88" s="80"/>
      <c r="B88" s="80"/>
      <c r="C88" s="147"/>
      <c r="D88" s="46">
        <f t="shared" si="15"/>
      </c>
      <c r="E88" s="46">
        <f t="shared" si="15"/>
      </c>
      <c r="F88" s="46">
        <f t="shared" si="15"/>
      </c>
      <c r="G88" s="46">
        <f t="shared" si="15"/>
      </c>
      <c r="H88" s="46">
        <f t="shared" si="15"/>
      </c>
      <c r="I88" s="46">
        <f t="shared" si="17"/>
        <v>0</v>
      </c>
      <c r="J88" s="46">
        <f t="shared" si="15"/>
      </c>
      <c r="K88" s="46">
        <f t="shared" si="15"/>
      </c>
      <c r="L88" s="46">
        <f t="shared" si="15"/>
      </c>
      <c r="M88" s="46">
        <f t="shared" si="15"/>
      </c>
      <c r="N88" s="46">
        <f t="shared" si="15"/>
      </c>
      <c r="O88" s="46">
        <f t="shared" si="15"/>
      </c>
      <c r="P88" s="46">
        <f t="shared" si="15"/>
      </c>
      <c r="Q88" s="46">
        <f t="shared" si="15"/>
      </c>
      <c r="R88" s="46">
        <f t="shared" si="15"/>
      </c>
      <c r="S88" s="46">
        <f t="shared" si="15"/>
      </c>
      <c r="T88" s="46" t="e">
        <f t="shared" si="8"/>
        <v>#N/A</v>
      </c>
      <c r="U88" s="46" t="e">
        <f t="shared" si="8"/>
        <v>#N/A</v>
      </c>
      <c r="V88" s="46">
        <f t="shared" si="16"/>
      </c>
    </row>
    <row r="89" spans="1:22" ht="11.25">
      <c r="A89" s="80"/>
      <c r="B89" s="80"/>
      <c r="C89" s="147"/>
      <c r="D89" s="46">
        <f aca="true" t="shared" si="18" ref="D89:S101">IF(ISNA((VLOOKUP($B89,Equipment_table,D$9,FALSE))),"",(VLOOKUP($B89,Equipment_table,D$9,FALSE)))</f>
      </c>
      <c r="E89" s="46">
        <f t="shared" si="18"/>
      </c>
      <c r="F89" s="46">
        <f t="shared" si="18"/>
      </c>
      <c r="G89" s="46">
        <f t="shared" si="18"/>
      </c>
      <c r="H89" s="46">
        <f t="shared" si="18"/>
      </c>
      <c r="I89" s="46">
        <f t="shared" si="17"/>
        <v>0</v>
      </c>
      <c r="J89" s="46">
        <f t="shared" si="18"/>
      </c>
      <c r="K89" s="46">
        <f t="shared" si="18"/>
      </c>
      <c r="L89" s="46">
        <f t="shared" si="18"/>
      </c>
      <c r="M89" s="46">
        <f t="shared" si="18"/>
      </c>
      <c r="N89" s="46">
        <f t="shared" si="18"/>
      </c>
      <c r="O89" s="46">
        <f t="shared" si="18"/>
      </c>
      <c r="P89" s="46">
        <f t="shared" si="18"/>
      </c>
      <c r="Q89" s="46">
        <f t="shared" si="18"/>
      </c>
      <c r="R89" s="46">
        <f t="shared" si="18"/>
      </c>
      <c r="S89" s="46">
        <f t="shared" si="18"/>
      </c>
      <c r="T89" s="46" t="e">
        <f t="shared" si="8"/>
        <v>#N/A</v>
      </c>
      <c r="U89" s="46" t="e">
        <f t="shared" si="8"/>
        <v>#N/A</v>
      </c>
      <c r="V89" s="46">
        <f t="shared" si="16"/>
      </c>
    </row>
    <row r="90" spans="1:22" ht="11.25">
      <c r="A90" s="80"/>
      <c r="B90" s="80"/>
      <c r="C90" s="147"/>
      <c r="D90" s="46">
        <f t="shared" si="18"/>
      </c>
      <c r="E90" s="46">
        <f t="shared" si="18"/>
      </c>
      <c r="F90" s="46">
        <f t="shared" si="18"/>
      </c>
      <c r="G90" s="46">
        <f t="shared" si="18"/>
      </c>
      <c r="H90" s="46">
        <f t="shared" si="18"/>
      </c>
      <c r="I90" s="46">
        <f t="shared" si="17"/>
        <v>0</v>
      </c>
      <c r="J90" s="46">
        <f t="shared" si="18"/>
      </c>
      <c r="K90" s="46">
        <f t="shared" si="18"/>
      </c>
      <c r="L90" s="46">
        <f t="shared" si="18"/>
      </c>
      <c r="M90" s="46">
        <f t="shared" si="18"/>
      </c>
      <c r="N90" s="46">
        <f t="shared" si="18"/>
      </c>
      <c r="O90" s="46">
        <f t="shared" si="18"/>
      </c>
      <c r="P90" s="46">
        <f t="shared" si="18"/>
      </c>
      <c r="Q90" s="46">
        <f t="shared" si="18"/>
      </c>
      <c r="R90" s="46">
        <f t="shared" si="18"/>
      </c>
      <c r="S90" s="46">
        <f t="shared" si="18"/>
      </c>
      <c r="T90" s="46" t="e">
        <f t="shared" si="8"/>
        <v>#N/A</v>
      </c>
      <c r="U90" s="46" t="e">
        <f t="shared" si="8"/>
        <v>#N/A</v>
      </c>
      <c r="V90" s="46">
        <f t="shared" si="16"/>
      </c>
    </row>
    <row r="91" spans="1:22" ht="11.25">
      <c r="A91" s="80"/>
      <c r="B91" s="80"/>
      <c r="C91" s="147"/>
      <c r="D91" s="46">
        <f t="shared" si="18"/>
      </c>
      <c r="E91" s="46">
        <f t="shared" si="18"/>
      </c>
      <c r="F91" s="46">
        <f t="shared" si="18"/>
      </c>
      <c r="G91" s="46">
        <f t="shared" si="18"/>
      </c>
      <c r="H91" s="46">
        <f t="shared" si="18"/>
      </c>
      <c r="I91" s="46">
        <f t="shared" si="17"/>
        <v>0</v>
      </c>
      <c r="J91" s="46">
        <f t="shared" si="18"/>
      </c>
      <c r="K91" s="46">
        <f t="shared" si="18"/>
      </c>
      <c r="L91" s="46">
        <f t="shared" si="18"/>
      </c>
      <c r="M91" s="46">
        <f t="shared" si="18"/>
      </c>
      <c r="N91" s="46">
        <f t="shared" si="18"/>
      </c>
      <c r="O91" s="46">
        <f t="shared" si="18"/>
      </c>
      <c r="P91" s="46">
        <f t="shared" si="18"/>
      </c>
      <c r="Q91" s="46">
        <f t="shared" si="18"/>
      </c>
      <c r="R91" s="46">
        <f t="shared" si="18"/>
      </c>
      <c r="S91" s="46">
        <f t="shared" si="18"/>
      </c>
      <c r="T91" s="46" t="e">
        <f t="shared" si="8"/>
        <v>#N/A</v>
      </c>
      <c r="U91" s="46" t="e">
        <f t="shared" si="8"/>
        <v>#N/A</v>
      </c>
      <c r="V91" s="46">
        <f t="shared" si="16"/>
      </c>
    </row>
    <row r="92" spans="1:22" ht="11.25">
      <c r="A92" s="80"/>
      <c r="B92" s="80"/>
      <c r="C92" s="147"/>
      <c r="D92" s="46">
        <f t="shared" si="18"/>
      </c>
      <c r="E92" s="46">
        <f t="shared" si="18"/>
      </c>
      <c r="F92" s="46">
        <f t="shared" si="18"/>
      </c>
      <c r="G92" s="46">
        <f t="shared" si="18"/>
      </c>
      <c r="H92" s="46">
        <f t="shared" si="18"/>
      </c>
      <c r="I92" s="46">
        <f t="shared" si="17"/>
        <v>0</v>
      </c>
      <c r="J92" s="46">
        <f t="shared" si="18"/>
      </c>
      <c r="K92" s="46">
        <f t="shared" si="18"/>
      </c>
      <c r="L92" s="46">
        <f t="shared" si="18"/>
      </c>
      <c r="M92" s="46">
        <f t="shared" si="18"/>
      </c>
      <c r="N92" s="46">
        <f t="shared" si="18"/>
      </c>
      <c r="O92" s="46">
        <f t="shared" si="18"/>
      </c>
      <c r="P92" s="46">
        <f t="shared" si="18"/>
      </c>
      <c r="Q92" s="46">
        <f t="shared" si="18"/>
      </c>
      <c r="R92" s="46">
        <f t="shared" si="18"/>
      </c>
      <c r="S92" s="46">
        <f t="shared" si="18"/>
      </c>
      <c r="T92" s="46" t="e">
        <f t="shared" si="8"/>
        <v>#N/A</v>
      </c>
      <c r="U92" s="46" t="e">
        <f t="shared" si="8"/>
        <v>#N/A</v>
      </c>
      <c r="V92" s="46">
        <f t="shared" si="16"/>
      </c>
    </row>
    <row r="93" spans="1:22" ht="11.25">
      <c r="A93" s="80"/>
      <c r="B93" s="80"/>
      <c r="C93" s="147"/>
      <c r="D93" s="46">
        <f t="shared" si="18"/>
      </c>
      <c r="E93" s="46">
        <f t="shared" si="18"/>
      </c>
      <c r="F93" s="46">
        <f t="shared" si="18"/>
      </c>
      <c r="G93" s="46">
        <f t="shared" si="18"/>
      </c>
      <c r="H93" s="46">
        <f t="shared" si="18"/>
      </c>
      <c r="I93" s="46">
        <f t="shared" si="17"/>
        <v>0</v>
      </c>
      <c r="J93" s="46">
        <f t="shared" si="18"/>
      </c>
      <c r="K93" s="46">
        <f t="shared" si="18"/>
      </c>
      <c r="L93" s="46">
        <f t="shared" si="18"/>
      </c>
      <c r="M93" s="46">
        <f t="shared" si="18"/>
      </c>
      <c r="N93" s="46">
        <f t="shared" si="18"/>
      </c>
      <c r="O93" s="46">
        <f t="shared" si="18"/>
      </c>
      <c r="P93" s="46">
        <f t="shared" si="18"/>
      </c>
      <c r="Q93" s="46">
        <f t="shared" si="18"/>
      </c>
      <c r="R93" s="46">
        <f t="shared" si="18"/>
      </c>
      <c r="S93" s="46">
        <f t="shared" si="18"/>
      </c>
      <c r="T93" s="46" t="e">
        <f t="shared" si="8"/>
        <v>#N/A</v>
      </c>
      <c r="U93" s="46" t="e">
        <f t="shared" si="8"/>
        <v>#N/A</v>
      </c>
      <c r="V93" s="46">
        <f t="shared" si="16"/>
      </c>
    </row>
    <row r="94" spans="1:22" ht="11.25">
      <c r="A94" s="80"/>
      <c r="B94" s="80"/>
      <c r="C94" s="147"/>
      <c r="D94" s="46">
        <f t="shared" si="18"/>
      </c>
      <c r="E94" s="46">
        <f t="shared" si="18"/>
      </c>
      <c r="F94" s="46">
        <f t="shared" si="18"/>
      </c>
      <c r="G94" s="46">
        <f t="shared" si="18"/>
      </c>
      <c r="H94" s="46">
        <f t="shared" si="18"/>
      </c>
      <c r="I94" s="46">
        <f t="shared" si="17"/>
        <v>0</v>
      </c>
      <c r="J94" s="46">
        <f t="shared" si="18"/>
      </c>
      <c r="K94" s="46">
        <f t="shared" si="18"/>
      </c>
      <c r="L94" s="46">
        <f t="shared" si="18"/>
      </c>
      <c r="M94" s="46">
        <f t="shared" si="18"/>
      </c>
      <c r="N94" s="46">
        <f t="shared" si="18"/>
      </c>
      <c r="O94" s="46">
        <f t="shared" si="18"/>
      </c>
      <c r="P94" s="46">
        <f t="shared" si="18"/>
      </c>
      <c r="Q94" s="46">
        <f t="shared" si="18"/>
      </c>
      <c r="R94" s="46">
        <f t="shared" si="18"/>
      </c>
      <c r="S94" s="46">
        <f t="shared" si="18"/>
      </c>
      <c r="T94" s="46" t="e">
        <f t="shared" si="8"/>
        <v>#N/A</v>
      </c>
      <c r="U94" s="46" t="e">
        <f t="shared" si="8"/>
        <v>#N/A</v>
      </c>
      <c r="V94" s="46">
        <f t="shared" si="16"/>
      </c>
    </row>
    <row r="95" spans="1:22" ht="11.25">
      <c r="A95" s="80"/>
      <c r="B95" s="80"/>
      <c r="C95" s="147"/>
      <c r="D95" s="46">
        <f t="shared" si="18"/>
      </c>
      <c r="E95" s="46">
        <f t="shared" si="18"/>
      </c>
      <c r="F95" s="46">
        <f t="shared" si="18"/>
      </c>
      <c r="G95" s="46">
        <f t="shared" si="18"/>
      </c>
      <c r="H95" s="46">
        <f t="shared" si="18"/>
      </c>
      <c r="I95" s="46">
        <f t="shared" si="17"/>
        <v>0</v>
      </c>
      <c r="J95" s="46">
        <f t="shared" si="18"/>
      </c>
      <c r="K95" s="46">
        <f t="shared" si="18"/>
      </c>
      <c r="L95" s="46">
        <f t="shared" si="18"/>
      </c>
      <c r="M95" s="46">
        <f t="shared" si="18"/>
      </c>
      <c r="N95" s="46">
        <f t="shared" si="18"/>
      </c>
      <c r="O95" s="46">
        <f t="shared" si="18"/>
      </c>
      <c r="P95" s="46">
        <f t="shared" si="18"/>
      </c>
      <c r="Q95" s="46">
        <f t="shared" si="18"/>
      </c>
      <c r="R95" s="46">
        <f t="shared" si="18"/>
      </c>
      <c r="S95" s="46">
        <f t="shared" si="18"/>
      </c>
      <c r="T95" s="46" t="e">
        <f t="shared" si="8"/>
        <v>#N/A</v>
      </c>
      <c r="U95" s="46" t="e">
        <f t="shared" si="8"/>
        <v>#N/A</v>
      </c>
      <c r="V95" s="46">
        <f t="shared" si="16"/>
      </c>
    </row>
    <row r="96" spans="1:22" ht="11.25">
      <c r="A96" s="80"/>
      <c r="B96" s="80"/>
      <c r="C96" s="147"/>
      <c r="D96" s="46">
        <f t="shared" si="18"/>
      </c>
      <c r="E96" s="46">
        <f t="shared" si="18"/>
      </c>
      <c r="F96" s="46">
        <f t="shared" si="18"/>
      </c>
      <c r="G96" s="46">
        <f t="shared" si="18"/>
      </c>
      <c r="H96" s="46">
        <f t="shared" si="18"/>
      </c>
      <c r="I96" s="46">
        <f t="shared" si="17"/>
        <v>0</v>
      </c>
      <c r="J96" s="46">
        <f t="shared" si="18"/>
      </c>
      <c r="K96" s="46">
        <f t="shared" si="18"/>
      </c>
      <c r="L96" s="46">
        <f t="shared" si="18"/>
      </c>
      <c r="M96" s="46">
        <f t="shared" si="18"/>
      </c>
      <c r="N96" s="46">
        <f t="shared" si="18"/>
      </c>
      <c r="O96" s="46">
        <f t="shared" si="18"/>
      </c>
      <c r="P96" s="46">
        <f t="shared" si="18"/>
      </c>
      <c r="Q96" s="46">
        <f t="shared" si="18"/>
      </c>
      <c r="R96" s="46">
        <f t="shared" si="18"/>
      </c>
      <c r="S96" s="46">
        <f t="shared" si="18"/>
      </c>
      <c r="T96" s="46" t="e">
        <f aca="true" t="shared" si="19" ref="T96:U101">(VLOOKUP($B96,Equipment_table,T$9,FALSE))</f>
        <v>#N/A</v>
      </c>
      <c r="U96" s="46" t="e">
        <f t="shared" si="19"/>
        <v>#N/A</v>
      </c>
      <c r="V96" s="46">
        <f t="shared" si="16"/>
      </c>
    </row>
    <row r="97" spans="1:22" ht="11.25">
      <c r="A97" s="80"/>
      <c r="B97" s="80"/>
      <c r="C97" s="147"/>
      <c r="D97" s="46">
        <f t="shared" si="18"/>
      </c>
      <c r="E97" s="46">
        <f t="shared" si="18"/>
      </c>
      <c r="F97" s="46">
        <f t="shared" si="18"/>
      </c>
      <c r="G97" s="46">
        <f t="shared" si="18"/>
      </c>
      <c r="H97" s="46">
        <f t="shared" si="18"/>
      </c>
      <c r="I97" s="46">
        <f t="shared" si="17"/>
        <v>0</v>
      </c>
      <c r="J97" s="46">
        <f t="shared" si="18"/>
      </c>
      <c r="K97" s="46">
        <f t="shared" si="18"/>
      </c>
      <c r="L97" s="46">
        <f t="shared" si="18"/>
      </c>
      <c r="M97" s="46">
        <f t="shared" si="18"/>
      </c>
      <c r="N97" s="46">
        <f t="shared" si="18"/>
      </c>
      <c r="O97" s="46">
        <f t="shared" si="18"/>
      </c>
      <c r="P97" s="46">
        <f t="shared" si="18"/>
      </c>
      <c r="Q97" s="46">
        <f t="shared" si="18"/>
      </c>
      <c r="R97" s="46">
        <f t="shared" si="18"/>
      </c>
      <c r="S97" s="46">
        <f t="shared" si="18"/>
      </c>
      <c r="T97" s="46" t="e">
        <f t="shared" si="19"/>
        <v>#N/A</v>
      </c>
      <c r="U97" s="46" t="e">
        <f t="shared" si="19"/>
        <v>#N/A</v>
      </c>
      <c r="V97" s="46">
        <f t="shared" si="16"/>
      </c>
    </row>
    <row r="98" spans="1:22" ht="11.25">
      <c r="A98" s="80"/>
      <c r="B98" s="80"/>
      <c r="C98" s="147"/>
      <c r="D98" s="46">
        <f t="shared" si="18"/>
      </c>
      <c r="E98" s="46">
        <f t="shared" si="18"/>
      </c>
      <c r="F98" s="46">
        <f t="shared" si="18"/>
      </c>
      <c r="G98" s="46">
        <f t="shared" si="18"/>
      </c>
      <c r="H98" s="46">
        <f t="shared" si="18"/>
      </c>
      <c r="I98" s="46">
        <f t="shared" si="17"/>
        <v>0</v>
      </c>
      <c r="J98" s="46">
        <f t="shared" si="18"/>
      </c>
      <c r="K98" s="46">
        <f t="shared" si="18"/>
      </c>
      <c r="L98" s="46">
        <f t="shared" si="18"/>
      </c>
      <c r="M98" s="46">
        <f t="shared" si="18"/>
      </c>
      <c r="N98" s="46">
        <f t="shared" si="18"/>
      </c>
      <c r="O98" s="46">
        <f t="shared" si="18"/>
      </c>
      <c r="P98" s="46">
        <f t="shared" si="18"/>
      </c>
      <c r="Q98" s="46">
        <f t="shared" si="18"/>
      </c>
      <c r="R98" s="46">
        <f t="shared" si="18"/>
      </c>
      <c r="S98" s="46">
        <f t="shared" si="18"/>
      </c>
      <c r="T98" s="46" t="e">
        <f t="shared" si="19"/>
        <v>#N/A</v>
      </c>
      <c r="U98" s="46" t="e">
        <f t="shared" si="19"/>
        <v>#N/A</v>
      </c>
      <c r="V98" s="46">
        <f t="shared" si="16"/>
      </c>
    </row>
    <row r="99" spans="1:22" ht="11.25">
      <c r="A99" s="80"/>
      <c r="B99" s="80"/>
      <c r="C99" s="147"/>
      <c r="D99" s="46">
        <f t="shared" si="18"/>
      </c>
      <c r="E99" s="46">
        <f t="shared" si="18"/>
      </c>
      <c r="F99" s="46">
        <f t="shared" si="18"/>
      </c>
      <c r="G99" s="46">
        <f t="shared" si="18"/>
      </c>
      <c r="H99" s="46">
        <f t="shared" si="18"/>
      </c>
      <c r="I99" s="46">
        <f t="shared" si="17"/>
        <v>0</v>
      </c>
      <c r="J99" s="46">
        <f t="shared" si="18"/>
      </c>
      <c r="K99" s="46">
        <f t="shared" si="18"/>
      </c>
      <c r="L99" s="46">
        <f t="shared" si="18"/>
      </c>
      <c r="M99" s="46">
        <f t="shared" si="18"/>
      </c>
      <c r="N99" s="46">
        <f t="shared" si="18"/>
      </c>
      <c r="O99" s="46">
        <f t="shared" si="18"/>
      </c>
      <c r="P99" s="46">
        <f t="shared" si="18"/>
      </c>
      <c r="Q99" s="46">
        <f t="shared" si="18"/>
      </c>
      <c r="R99" s="46">
        <f t="shared" si="18"/>
      </c>
      <c r="S99" s="46">
        <f t="shared" si="18"/>
      </c>
      <c r="T99" s="46" t="e">
        <f t="shared" si="19"/>
        <v>#N/A</v>
      </c>
      <c r="U99" s="46" t="e">
        <f t="shared" si="19"/>
        <v>#N/A</v>
      </c>
      <c r="V99" s="46">
        <f t="shared" si="16"/>
      </c>
    </row>
    <row r="100" spans="1:22" ht="11.25">
      <c r="A100" s="80"/>
      <c r="B100" s="80"/>
      <c r="C100" s="147"/>
      <c r="D100" s="46">
        <f t="shared" si="18"/>
      </c>
      <c r="E100" s="46">
        <f t="shared" si="18"/>
      </c>
      <c r="F100" s="46">
        <f t="shared" si="18"/>
      </c>
      <c r="G100" s="46">
        <f t="shared" si="18"/>
      </c>
      <c r="H100" s="46">
        <f t="shared" si="18"/>
      </c>
      <c r="I100" s="46">
        <f t="shared" si="17"/>
        <v>0</v>
      </c>
      <c r="J100" s="46">
        <f t="shared" si="18"/>
      </c>
      <c r="K100" s="46">
        <f t="shared" si="18"/>
      </c>
      <c r="L100" s="46">
        <f t="shared" si="18"/>
      </c>
      <c r="M100" s="46">
        <f t="shared" si="18"/>
      </c>
      <c r="N100" s="46">
        <f t="shared" si="18"/>
      </c>
      <c r="O100" s="46">
        <f t="shared" si="18"/>
      </c>
      <c r="P100" s="46">
        <f t="shared" si="18"/>
      </c>
      <c r="Q100" s="46">
        <f t="shared" si="18"/>
      </c>
      <c r="R100" s="46">
        <f t="shared" si="18"/>
      </c>
      <c r="S100" s="46">
        <f t="shared" si="18"/>
      </c>
      <c r="T100" s="46" t="e">
        <f t="shared" si="19"/>
        <v>#N/A</v>
      </c>
      <c r="U100" s="46" t="e">
        <f t="shared" si="19"/>
        <v>#N/A</v>
      </c>
      <c r="V100" s="46">
        <f t="shared" si="16"/>
      </c>
    </row>
    <row r="101" spans="1:22" ht="11.25">
      <c r="A101" s="80"/>
      <c r="B101" s="80"/>
      <c r="C101" s="147"/>
      <c r="D101" s="46">
        <f t="shared" si="18"/>
      </c>
      <c r="E101" s="46">
        <f t="shared" si="18"/>
      </c>
      <c r="F101" s="46">
        <f t="shared" si="18"/>
      </c>
      <c r="G101" s="46">
        <f t="shared" si="18"/>
      </c>
      <c r="H101" s="46">
        <f t="shared" si="18"/>
      </c>
      <c r="I101" s="46">
        <f t="shared" si="17"/>
        <v>0</v>
      </c>
      <c r="J101" s="46">
        <f t="shared" si="18"/>
      </c>
      <c r="K101" s="46">
        <f t="shared" si="18"/>
      </c>
      <c r="L101" s="46">
        <f t="shared" si="18"/>
      </c>
      <c r="M101" s="46">
        <f t="shared" si="18"/>
      </c>
      <c r="N101" s="46">
        <f t="shared" si="18"/>
      </c>
      <c r="O101" s="46">
        <f t="shared" si="18"/>
      </c>
      <c r="P101" s="46">
        <f t="shared" si="18"/>
      </c>
      <c r="Q101" s="46">
        <f t="shared" si="18"/>
      </c>
      <c r="R101" s="46">
        <f t="shared" si="18"/>
      </c>
      <c r="S101" s="46">
        <f t="shared" si="18"/>
      </c>
      <c r="T101" s="46" t="e">
        <f t="shared" si="19"/>
        <v>#N/A</v>
      </c>
      <c r="U101" s="46" t="e">
        <f t="shared" si="19"/>
        <v>#N/A</v>
      </c>
      <c r="V101" s="46">
        <f t="shared" si="16"/>
      </c>
    </row>
    <row r="102" spans="1:3" ht="11.25">
      <c r="A102" s="148"/>
      <c r="B102" s="148"/>
      <c r="C102" s="149"/>
    </row>
    <row r="103" spans="1:3" ht="11.25">
      <c r="A103" s="148"/>
      <c r="B103" s="148"/>
      <c r="C103" s="149"/>
    </row>
    <row r="104" spans="1:3" ht="11.25">
      <c r="A104" s="148"/>
      <c r="B104" s="148"/>
      <c r="C104" s="148"/>
    </row>
    <row r="105" spans="1:3" ht="11.25">
      <c r="A105" s="148"/>
      <c r="B105" s="148"/>
      <c r="C105" s="148"/>
    </row>
    <row r="106" spans="1:3" ht="11.25">
      <c r="A106" s="148"/>
      <c r="B106" s="148"/>
      <c r="C106" s="148"/>
    </row>
    <row r="107" spans="1:3" ht="11.25">
      <c r="A107" s="148"/>
      <c r="B107" s="148"/>
      <c r="C107" s="148"/>
    </row>
    <row r="108" spans="1:3" ht="11.25">
      <c r="A108" s="148"/>
      <c r="B108" s="148"/>
      <c r="C108" s="148"/>
    </row>
    <row r="109" spans="1:3" ht="11.25">
      <c r="A109" s="148"/>
      <c r="B109" s="148"/>
      <c r="C109" s="148"/>
    </row>
    <row r="110" spans="1:3" ht="11.25">
      <c r="A110" s="148"/>
      <c r="B110" s="148"/>
      <c r="C110" s="148"/>
    </row>
    <row r="111" spans="1:3" ht="11.25">
      <c r="A111" s="148"/>
      <c r="B111" s="148"/>
      <c r="C111" s="148"/>
    </row>
    <row r="112" spans="1:3" ht="11.25">
      <c r="A112" s="148"/>
      <c r="B112" s="148"/>
      <c r="C112" s="148"/>
    </row>
    <row r="113" spans="1:3" ht="11.25">
      <c r="A113" s="148"/>
      <c r="B113" s="148"/>
      <c r="C113" s="148"/>
    </row>
    <row r="114" spans="1:3" ht="11.25">
      <c r="A114" s="148"/>
      <c r="B114" s="148"/>
      <c r="C114" s="148"/>
    </row>
    <row r="115" spans="1:3" ht="11.25">
      <c r="A115" s="148"/>
      <c r="B115" s="148"/>
      <c r="C115" s="148"/>
    </row>
    <row r="116" spans="1:3" ht="11.25">
      <c r="A116" s="148"/>
      <c r="B116" s="148"/>
      <c r="C116" s="148"/>
    </row>
    <row r="117" spans="1:3" ht="11.25">
      <c r="A117" s="148"/>
      <c r="B117" s="148"/>
      <c r="C117" s="148"/>
    </row>
    <row r="118" spans="1:3" ht="11.25">
      <c r="A118" s="148"/>
      <c r="B118" s="148"/>
      <c r="C118" s="148"/>
    </row>
    <row r="119" spans="1:3" ht="11.25">
      <c r="A119" s="148"/>
      <c r="B119" s="148"/>
      <c r="C119" s="148"/>
    </row>
    <row r="120" spans="1:3" ht="11.25">
      <c r="A120" s="148"/>
      <c r="B120" s="148"/>
      <c r="C120" s="148"/>
    </row>
    <row r="121" spans="1:3" ht="11.25">
      <c r="A121" s="148"/>
      <c r="B121" s="148"/>
      <c r="C121" s="148"/>
    </row>
    <row r="122" spans="1:3" ht="11.25">
      <c r="A122" s="148"/>
      <c r="B122" s="148"/>
      <c r="C122" s="148"/>
    </row>
    <row r="123" spans="1:3" ht="11.25">
      <c r="A123" s="148"/>
      <c r="B123" s="148"/>
      <c r="C123" s="148"/>
    </row>
    <row r="124" spans="1:3" ht="11.25">
      <c r="A124" s="148"/>
      <c r="B124" s="148"/>
      <c r="C124" s="148"/>
    </row>
    <row r="125" spans="1:3" ht="11.25">
      <c r="A125" s="148"/>
      <c r="B125" s="148"/>
      <c r="C125" s="148"/>
    </row>
    <row r="126" spans="1:3" ht="11.25">
      <c r="A126" s="148"/>
      <c r="B126" s="148"/>
      <c r="C126" s="148"/>
    </row>
    <row r="127" spans="1:3" ht="11.25">
      <c r="A127" s="148"/>
      <c r="B127" s="148"/>
      <c r="C127" s="148"/>
    </row>
    <row r="128" spans="1:3" ht="11.25">
      <c r="A128" s="148"/>
      <c r="B128" s="148"/>
      <c r="C128" s="148"/>
    </row>
    <row r="129" spans="1:3" ht="11.25">
      <c r="A129" s="148"/>
      <c r="B129" s="148"/>
      <c r="C129" s="148"/>
    </row>
    <row r="130" spans="1:3" ht="11.25">
      <c r="A130" s="148"/>
      <c r="B130" s="148"/>
      <c r="C130" s="148"/>
    </row>
    <row r="131" spans="1:3" ht="11.25">
      <c r="A131" s="148"/>
      <c r="B131" s="148"/>
      <c r="C131" s="148"/>
    </row>
    <row r="132" spans="1:3" ht="11.25">
      <c r="A132" s="148"/>
      <c r="B132" s="148"/>
      <c r="C132" s="148"/>
    </row>
    <row r="133" spans="1:3" ht="11.25">
      <c r="A133" s="148"/>
      <c r="B133" s="148"/>
      <c r="C133" s="148"/>
    </row>
  </sheetData>
  <sheetProtection/>
  <mergeCells count="2">
    <mergeCell ref="D2:E2"/>
    <mergeCell ref="D3:E3"/>
  </mergeCells>
  <conditionalFormatting sqref="A12:A101">
    <cfRule type="cellIs" priority="1" dxfId="7" operator="equal" stopIfTrue="1">
      <formula>"Choose"</formula>
    </cfRule>
  </conditionalFormatting>
  <conditionalFormatting sqref="C12:V101">
    <cfRule type="cellIs" priority="2" dxfId="4" operator="equal" stopIfTrue="1">
      <formula>0</formula>
    </cfRule>
  </conditionalFormatting>
  <dataValidations count="2">
    <dataValidation type="list" allowBlank="1" showInputMessage="1" showErrorMessage="1" sqref="B12:B101">
      <formula1>INDIRECT(VLOOKUP($A12,equipment_categories_table,2,FALSE))</formula1>
    </dataValidation>
    <dataValidation type="list" allowBlank="1" showInputMessage="1" showErrorMessage="1" sqref="A12:A101">
      <formula1>equipment_categories</formula1>
    </dataValidation>
  </dataValidations>
  <printOptions/>
  <pageMargins left="0" right="0" top="0" bottom="0" header="0" footer="0"/>
  <pageSetup fitToHeight="1" fitToWidth="1" horizontalDpi="300" verticalDpi="300" orientation="landscape" scale="93" r:id="rId1"/>
  <ignoredErrors>
    <ignoredError sqref="I12:I13 I14:I10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0"/>
  <sheetViews>
    <sheetView workbookViewId="0" topLeftCell="O26">
      <selection activeCell="AA31" sqref="AA31"/>
    </sheetView>
  </sheetViews>
  <sheetFormatPr defaultColWidth="9.140625" defaultRowHeight="12.75"/>
  <cols>
    <col min="1" max="1" width="17.8515625" style="12" customWidth="1"/>
    <col min="2" max="2" width="16.28125" style="12" customWidth="1"/>
    <col min="3" max="3" width="107.140625" style="12" customWidth="1"/>
    <col min="4" max="26" width="8.57421875" style="160" customWidth="1"/>
    <col min="27" max="16384" width="10.421875" style="12" customWidth="1"/>
  </cols>
  <sheetData>
    <row r="1" ht="20.25">
      <c r="A1" s="201" t="s">
        <v>94</v>
      </c>
    </row>
    <row r="2" ht="11.25">
      <c r="C2" s="12" t="s">
        <v>1294</v>
      </c>
    </row>
    <row r="3" spans="1:4" ht="11.25">
      <c r="A3" s="203">
        <f>front!B33</f>
        <v>0</v>
      </c>
      <c r="B3" s="203">
        <f>front!D33</f>
        <v>0</v>
      </c>
      <c r="C3" s="202"/>
      <c r="D3" s="203">
        <f>front!H33</f>
        <v>0</v>
      </c>
    </row>
    <row r="4" spans="1:4" ht="11.25">
      <c r="A4" s="203">
        <f>front!B34</f>
        <v>0</v>
      </c>
      <c r="B4" s="203">
        <f>front!D34</f>
        <v>0</v>
      </c>
      <c r="C4" s="202"/>
      <c r="D4" s="203">
        <f>front!H34</f>
        <v>0</v>
      </c>
    </row>
    <row r="5" spans="1:4" ht="11.25">
      <c r="A5" s="203">
        <f>front!B35</f>
        <v>0</v>
      </c>
      <c r="B5" s="203">
        <f>front!D35</f>
        <v>0</v>
      </c>
      <c r="C5" s="202"/>
      <c r="D5" s="203">
        <f>front!H35</f>
        <v>0</v>
      </c>
    </row>
    <row r="6" spans="1:4" ht="11.25">
      <c r="A6" s="203">
        <f>front!B36</f>
        <v>0</v>
      </c>
      <c r="B6" s="203">
        <f>front!D36</f>
        <v>0</v>
      </c>
      <c r="C6" s="202"/>
      <c r="D6" s="203">
        <f>front!H36</f>
        <v>0</v>
      </c>
    </row>
    <row r="7" spans="1:4" ht="11.25">
      <c r="A7" s="203">
        <f>front!B37</f>
        <v>0</v>
      </c>
      <c r="B7" s="203">
        <f>front!D37</f>
        <v>0</v>
      </c>
      <c r="C7" s="202"/>
      <c r="D7" s="203">
        <f>front!H37</f>
        <v>0</v>
      </c>
    </row>
    <row r="8" spans="1:4" ht="11.25">
      <c r="A8" s="203">
        <f>front!B38</f>
        <v>0</v>
      </c>
      <c r="B8" s="203">
        <f>front!D38</f>
        <v>0</v>
      </c>
      <c r="C8" s="202"/>
      <c r="D8" s="203">
        <f>front!H38</f>
        <v>0</v>
      </c>
    </row>
    <row r="9" spans="1:4" ht="11.25">
      <c r="A9" s="203">
        <f>front!B39</f>
        <v>0</v>
      </c>
      <c r="B9" s="203">
        <f>front!D39</f>
        <v>0</v>
      </c>
      <c r="C9" s="202"/>
      <c r="D9" s="203">
        <f>front!H39</f>
        <v>0</v>
      </c>
    </row>
    <row r="10" spans="1:4" ht="11.25">
      <c r="A10" s="203">
        <f>front!B40</f>
        <v>0</v>
      </c>
      <c r="B10" s="203">
        <f>front!D40</f>
        <v>0</v>
      </c>
      <c r="C10" s="202"/>
      <c r="D10" s="203">
        <f>front!H40</f>
        <v>0</v>
      </c>
    </row>
    <row r="11" spans="1:4" ht="11.25">
      <c r="A11" s="203">
        <f>front!B41</f>
        <v>0</v>
      </c>
      <c r="B11" s="203">
        <f>front!D41</f>
        <v>0</v>
      </c>
      <c r="C11" s="202"/>
      <c r="D11" s="203">
        <f>front!H41</f>
        <v>0</v>
      </c>
    </row>
    <row r="12" spans="1:4" ht="11.25">
      <c r="A12" s="203">
        <f>front!B42</f>
        <v>0</v>
      </c>
      <c r="B12" s="203">
        <f>front!D42</f>
        <v>0</v>
      </c>
      <c r="C12" s="202"/>
      <c r="D12" s="203">
        <f>front!H42</f>
        <v>0</v>
      </c>
    </row>
    <row r="13" spans="1:4" ht="11.25">
      <c r="A13" s="203">
        <f>front!B43</f>
        <v>0</v>
      </c>
      <c r="B13" s="203">
        <f>front!D43</f>
        <v>0</v>
      </c>
      <c r="C13" s="202"/>
      <c r="D13" s="203">
        <f>front!H43</f>
        <v>0</v>
      </c>
    </row>
    <row r="14" spans="1:4" ht="11.25">
      <c r="A14" s="203">
        <f>front!B44</f>
        <v>0</v>
      </c>
      <c r="B14" s="203">
        <f>front!D44</f>
        <v>0</v>
      </c>
      <c r="C14" s="202"/>
      <c r="D14" s="203">
        <f>front!H44</f>
        <v>0</v>
      </c>
    </row>
    <row r="15" spans="1:4" ht="11.25">
      <c r="A15" s="203">
        <f>front!B45</f>
        <v>0</v>
      </c>
      <c r="B15" s="203">
        <f>front!D45</f>
        <v>0</v>
      </c>
      <c r="C15" s="202"/>
      <c r="D15" s="203">
        <f>front!H45</f>
        <v>0</v>
      </c>
    </row>
    <row r="16" spans="1:4" ht="11.25">
      <c r="A16" s="203">
        <f>front!B46</f>
        <v>0</v>
      </c>
      <c r="B16" s="203">
        <f>front!D46</f>
        <v>0</v>
      </c>
      <c r="C16" s="202"/>
      <c r="D16" s="203">
        <f>front!H46</f>
        <v>0</v>
      </c>
    </row>
    <row r="17" spans="1:4" ht="11.25">
      <c r="A17" s="203">
        <f>front!B47</f>
        <v>0</v>
      </c>
      <c r="B17" s="203">
        <f>front!D47</f>
        <v>0</v>
      </c>
      <c r="C17" s="202"/>
      <c r="D17" s="203">
        <f>front!H47</f>
        <v>0</v>
      </c>
    </row>
    <row r="18" spans="1:4" ht="11.25">
      <c r="A18" s="203">
        <f>front!B48</f>
        <v>0</v>
      </c>
      <c r="B18" s="203">
        <f>front!D48</f>
        <v>0</v>
      </c>
      <c r="C18" s="202"/>
      <c r="D18" s="203">
        <f>front!H48</f>
        <v>0</v>
      </c>
    </row>
    <row r="19" spans="1:4" ht="11.25">
      <c r="A19" s="203">
        <f>front!B49</f>
        <v>0</v>
      </c>
      <c r="B19" s="203">
        <f>front!D49</f>
        <v>0</v>
      </c>
      <c r="C19" s="202"/>
      <c r="D19" s="203">
        <f>front!H49</f>
        <v>0</v>
      </c>
    </row>
    <row r="20" spans="1:4" ht="11.25">
      <c r="A20" s="203">
        <f>front!B50</f>
        <v>0</v>
      </c>
      <c r="B20" s="203">
        <f>front!D50</f>
        <v>0</v>
      </c>
      <c r="C20" s="202"/>
      <c r="D20" s="203">
        <f>front!H50</f>
        <v>0</v>
      </c>
    </row>
    <row r="21" spans="1:4" ht="11.25">
      <c r="A21" s="203">
        <f>front!B51</f>
        <v>0</v>
      </c>
      <c r="B21" s="203">
        <f>front!D51</f>
        <v>0</v>
      </c>
      <c r="C21" s="202"/>
      <c r="D21" s="203">
        <f>front!H51</f>
        <v>0</v>
      </c>
    </row>
    <row r="22" spans="1:4" ht="11.25">
      <c r="A22" s="203">
        <f>front!B52</f>
        <v>0</v>
      </c>
      <c r="B22" s="203">
        <f>front!D52</f>
        <v>0</v>
      </c>
      <c r="C22" s="202"/>
      <c r="D22" s="203">
        <f>front!H52</f>
        <v>0</v>
      </c>
    </row>
    <row r="23" spans="1:4" ht="11.25">
      <c r="A23" s="203">
        <f>front!B53</f>
        <v>0</v>
      </c>
      <c r="B23" s="203">
        <f>front!D53</f>
        <v>0</v>
      </c>
      <c r="C23" s="202"/>
      <c r="D23" s="203">
        <f>front!H53</f>
        <v>0</v>
      </c>
    </row>
    <row r="24" spans="1:4" ht="11.25">
      <c r="A24" s="203">
        <f>front!B54</f>
        <v>0</v>
      </c>
      <c r="B24" s="203">
        <f>front!D54</f>
        <v>0</v>
      </c>
      <c r="C24" s="202"/>
      <c r="D24" s="203">
        <f>front!H54</f>
        <v>0</v>
      </c>
    </row>
    <row r="25" ht="345" customHeight="1"/>
    <row r="26" spans="1:5" ht="11.25">
      <c r="A26" s="11" t="s">
        <v>94</v>
      </c>
      <c r="B26" s="11"/>
      <c r="C26" s="11"/>
      <c r="D26" s="302"/>
      <c r="E26" s="302"/>
    </row>
    <row r="27" spans="1:4" ht="11.25">
      <c r="A27" s="11" t="s">
        <v>95</v>
      </c>
      <c r="B27" s="11"/>
      <c r="C27" s="11"/>
      <c r="D27" s="161"/>
    </row>
    <row r="28" spans="1:27" ht="64.5" customHeight="1">
      <c r="A28" s="12" t="s">
        <v>120</v>
      </c>
      <c r="B28" s="14" t="s">
        <v>371</v>
      </c>
      <c r="C28" s="14"/>
      <c r="D28" s="164" t="s">
        <v>120</v>
      </c>
      <c r="E28" s="164" t="s">
        <v>121</v>
      </c>
      <c r="F28" s="164" t="s">
        <v>105</v>
      </c>
      <c r="G28" s="164" t="s">
        <v>122</v>
      </c>
      <c r="H28" s="164" t="s">
        <v>123</v>
      </c>
      <c r="I28" s="164" t="s">
        <v>1225</v>
      </c>
      <c r="J28" s="164" t="s">
        <v>124</v>
      </c>
      <c r="K28" s="164" t="s">
        <v>125</v>
      </c>
      <c r="L28" s="164" t="s">
        <v>126</v>
      </c>
      <c r="M28" s="164" t="s">
        <v>127</v>
      </c>
      <c r="N28" s="164" t="s">
        <v>380</v>
      </c>
      <c r="O28" s="164" t="s">
        <v>128</v>
      </c>
      <c r="P28" s="164" t="s">
        <v>129</v>
      </c>
      <c r="Q28" s="164" t="s">
        <v>609</v>
      </c>
      <c r="R28" s="164" t="s">
        <v>1226</v>
      </c>
      <c r="S28" s="164" t="s">
        <v>130</v>
      </c>
      <c r="T28" s="164" t="s">
        <v>131</v>
      </c>
      <c r="U28" s="164" t="s">
        <v>132</v>
      </c>
      <c r="V28" s="164" t="s">
        <v>133</v>
      </c>
      <c r="W28" s="164" t="s">
        <v>134</v>
      </c>
      <c r="X28" s="164" t="s">
        <v>135</v>
      </c>
      <c r="Y28" s="164" t="s">
        <v>136</v>
      </c>
      <c r="Z28" s="164" t="s">
        <v>137</v>
      </c>
      <c r="AA28" s="164" t="s">
        <v>1296</v>
      </c>
    </row>
    <row r="29" spans="1:33" ht="11.25">
      <c r="A29" s="12" t="s">
        <v>121</v>
      </c>
      <c r="B29" s="14" t="s">
        <v>359</v>
      </c>
      <c r="C29" s="14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3"/>
      <c r="AB29" s="13"/>
      <c r="AC29" s="13"/>
      <c r="AD29" s="13"/>
      <c r="AE29" s="13"/>
      <c r="AF29" s="13"/>
      <c r="AG29" s="13"/>
    </row>
    <row r="30" spans="1:41" ht="11.25">
      <c r="A30" s="12" t="s">
        <v>105</v>
      </c>
      <c r="B30" s="14" t="s">
        <v>360</v>
      </c>
      <c r="C30" s="14"/>
      <c r="D30" s="162" t="s">
        <v>95</v>
      </c>
      <c r="E30" s="162" t="s">
        <v>95</v>
      </c>
      <c r="F30" s="162" t="s">
        <v>95</v>
      </c>
      <c r="G30" s="162" t="s">
        <v>95</v>
      </c>
      <c r="H30" s="162" t="s">
        <v>95</v>
      </c>
      <c r="I30" s="162" t="s">
        <v>95</v>
      </c>
      <c r="J30" s="162" t="s">
        <v>95</v>
      </c>
      <c r="K30" s="162" t="s">
        <v>95</v>
      </c>
      <c r="L30" s="162" t="s">
        <v>95</v>
      </c>
      <c r="M30" s="162" t="s">
        <v>95</v>
      </c>
      <c r="N30" s="162" t="s">
        <v>95</v>
      </c>
      <c r="O30" s="162" t="s">
        <v>95</v>
      </c>
      <c r="P30" s="162" t="s">
        <v>95</v>
      </c>
      <c r="Q30" s="162" t="s">
        <v>95</v>
      </c>
      <c r="R30" s="162" t="s">
        <v>95</v>
      </c>
      <c r="S30" s="162" t="s">
        <v>95</v>
      </c>
      <c r="T30" s="162" t="s">
        <v>95</v>
      </c>
      <c r="U30" s="162" t="s">
        <v>95</v>
      </c>
      <c r="V30" s="162" t="s">
        <v>95</v>
      </c>
      <c r="W30" s="162" t="s">
        <v>95</v>
      </c>
      <c r="X30" s="162" t="s">
        <v>95</v>
      </c>
      <c r="Y30" s="162" t="s">
        <v>95</v>
      </c>
      <c r="Z30" s="162" t="s">
        <v>95</v>
      </c>
      <c r="AA30" s="162" t="s">
        <v>95</v>
      </c>
      <c r="AB30" s="13"/>
      <c r="AC30" s="13"/>
      <c r="AD30" s="13"/>
      <c r="AE30" s="13"/>
      <c r="AF30" s="13"/>
      <c r="AG30" s="13"/>
      <c r="AH30" s="159"/>
      <c r="AI30" s="159"/>
      <c r="AJ30" s="159"/>
      <c r="AK30" s="159"/>
      <c r="AL30" s="159"/>
      <c r="AM30" s="159"/>
      <c r="AN30" s="159"/>
      <c r="AO30" s="159"/>
    </row>
    <row r="31" spans="1:33" ht="11.25">
      <c r="A31" s="12" t="s">
        <v>122</v>
      </c>
      <c r="B31" s="14" t="s">
        <v>361</v>
      </c>
      <c r="C31" s="14"/>
      <c r="D31" s="162" t="s">
        <v>440</v>
      </c>
      <c r="E31" s="162" t="s">
        <v>443</v>
      </c>
      <c r="F31" s="162" t="s">
        <v>349</v>
      </c>
      <c r="G31" s="162" t="s">
        <v>1228</v>
      </c>
      <c r="H31" s="162" t="s">
        <v>463</v>
      </c>
      <c r="I31" s="162" t="s">
        <v>474</v>
      </c>
      <c r="J31" s="162" t="s">
        <v>412</v>
      </c>
      <c r="K31" s="162" t="s">
        <v>1230</v>
      </c>
      <c r="L31" s="162" t="s">
        <v>483</v>
      </c>
      <c r="M31" s="162" t="s">
        <v>491</v>
      </c>
      <c r="N31" s="162" t="s">
        <v>494</v>
      </c>
      <c r="O31" s="162" t="s">
        <v>496</v>
      </c>
      <c r="P31" s="162" t="s">
        <v>505</v>
      </c>
      <c r="Q31" s="162" t="s">
        <v>509</v>
      </c>
      <c r="R31" s="162" t="s">
        <v>536</v>
      </c>
      <c r="S31" s="162" t="s">
        <v>513</v>
      </c>
      <c r="T31" s="162" t="s">
        <v>346</v>
      </c>
      <c r="U31" s="162" t="s">
        <v>529</v>
      </c>
      <c r="V31" s="189" t="s">
        <v>540</v>
      </c>
      <c r="W31" s="162" t="s">
        <v>1268</v>
      </c>
      <c r="X31" s="190" t="s">
        <v>543</v>
      </c>
      <c r="Y31" s="162" t="s">
        <v>554</v>
      </c>
      <c r="Z31" s="162" t="s">
        <v>1269</v>
      </c>
      <c r="AA31" s="13"/>
      <c r="AB31" s="13"/>
      <c r="AC31" s="13"/>
      <c r="AD31" s="13"/>
      <c r="AE31" s="13"/>
      <c r="AF31" s="13"/>
      <c r="AG31" s="13"/>
    </row>
    <row r="32" spans="1:33" ht="11.25">
      <c r="A32" s="12" t="s">
        <v>123</v>
      </c>
      <c r="B32" s="14" t="s">
        <v>362</v>
      </c>
      <c r="C32" s="14"/>
      <c r="D32" s="162" t="s">
        <v>382</v>
      </c>
      <c r="E32" s="162" t="s">
        <v>448</v>
      </c>
      <c r="F32" s="162" t="s">
        <v>451</v>
      </c>
      <c r="G32" s="162" t="s">
        <v>460</v>
      </c>
      <c r="H32" s="162" t="s">
        <v>464</v>
      </c>
      <c r="I32" s="162" t="s">
        <v>467</v>
      </c>
      <c r="J32" s="162" t="s">
        <v>476</v>
      </c>
      <c r="K32" s="162" t="s">
        <v>482</v>
      </c>
      <c r="L32" s="162" t="s">
        <v>484</v>
      </c>
      <c r="M32" s="162" t="s">
        <v>542</v>
      </c>
      <c r="N32" s="162" t="s">
        <v>1233</v>
      </c>
      <c r="O32" s="162" t="s">
        <v>500</v>
      </c>
      <c r="P32" s="162" t="s">
        <v>502</v>
      </c>
      <c r="Q32" s="162" t="s">
        <v>417</v>
      </c>
      <c r="R32" s="162" t="s">
        <v>531</v>
      </c>
      <c r="S32" s="162" t="s">
        <v>514</v>
      </c>
      <c r="T32" s="162" t="s">
        <v>356</v>
      </c>
      <c r="U32" s="162" t="s">
        <v>530</v>
      </c>
      <c r="V32" s="189" t="s">
        <v>395</v>
      </c>
      <c r="W32" s="162" t="s">
        <v>1270</v>
      </c>
      <c r="X32" s="190" t="s">
        <v>531</v>
      </c>
      <c r="Y32" s="162" t="s">
        <v>548</v>
      </c>
      <c r="Z32" s="162" t="s">
        <v>358</v>
      </c>
      <c r="AA32" s="13"/>
      <c r="AB32" s="13"/>
      <c r="AC32" s="13"/>
      <c r="AD32" s="13"/>
      <c r="AE32" s="13"/>
      <c r="AF32" s="13"/>
      <c r="AG32" s="13"/>
    </row>
    <row r="33" spans="1:33" ht="11.25">
      <c r="A33" s="12" t="s">
        <v>1225</v>
      </c>
      <c r="B33" s="14" t="s">
        <v>363</v>
      </c>
      <c r="C33" s="14"/>
      <c r="D33" s="162" t="s">
        <v>1271</v>
      </c>
      <c r="E33" s="162" t="s">
        <v>447</v>
      </c>
      <c r="F33" s="162" t="s">
        <v>452</v>
      </c>
      <c r="G33" s="162" t="s">
        <v>457</v>
      </c>
      <c r="H33" s="162" t="s">
        <v>466</v>
      </c>
      <c r="I33" s="162" t="s">
        <v>473</v>
      </c>
      <c r="J33" s="162" t="s">
        <v>388</v>
      </c>
      <c r="K33" s="162" t="s">
        <v>480</v>
      </c>
      <c r="L33" s="162" t="s">
        <v>485</v>
      </c>
      <c r="M33" s="162" t="s">
        <v>489</v>
      </c>
      <c r="N33" s="162" t="s">
        <v>352</v>
      </c>
      <c r="O33" s="162" t="s">
        <v>499</v>
      </c>
      <c r="P33" s="162" t="s">
        <v>503</v>
      </c>
      <c r="Q33" s="162" t="s">
        <v>1272</v>
      </c>
      <c r="R33" s="162" t="s">
        <v>535</v>
      </c>
      <c r="S33" s="162" t="s">
        <v>519</v>
      </c>
      <c r="T33" s="162" t="s">
        <v>523</v>
      </c>
      <c r="U33" s="162" t="s">
        <v>666</v>
      </c>
      <c r="V33" s="189" t="s">
        <v>396</v>
      </c>
      <c r="W33" s="162" t="s">
        <v>566</v>
      </c>
      <c r="X33" s="190" t="s">
        <v>544</v>
      </c>
      <c r="Y33" s="162" t="s">
        <v>551</v>
      </c>
      <c r="Z33" s="162" t="s">
        <v>561</v>
      </c>
      <c r="AA33" s="13"/>
      <c r="AB33" s="13"/>
      <c r="AC33" s="13"/>
      <c r="AD33" s="13"/>
      <c r="AE33" s="13"/>
      <c r="AF33" s="13"/>
      <c r="AG33" s="13"/>
    </row>
    <row r="34" spans="1:33" ht="11.25">
      <c r="A34" s="12" t="s">
        <v>124</v>
      </c>
      <c r="B34" s="14" t="s">
        <v>364</v>
      </c>
      <c r="C34" s="14"/>
      <c r="D34" s="162" t="s">
        <v>384</v>
      </c>
      <c r="E34" s="162" t="s">
        <v>444</v>
      </c>
      <c r="F34" s="162" t="s">
        <v>1273</v>
      </c>
      <c r="G34" s="162" t="s">
        <v>385</v>
      </c>
      <c r="H34" s="162" t="s">
        <v>448</v>
      </c>
      <c r="I34" s="162" t="s">
        <v>468</v>
      </c>
      <c r="J34" s="162" t="s">
        <v>413</v>
      </c>
      <c r="K34" s="162" t="s">
        <v>479</v>
      </c>
      <c r="L34" s="162" t="s">
        <v>393</v>
      </c>
      <c r="M34" s="162" t="s">
        <v>1234</v>
      </c>
      <c r="N34" s="162" t="s">
        <v>497</v>
      </c>
      <c r="O34" s="162" t="s">
        <v>498</v>
      </c>
      <c r="P34" s="162" t="s">
        <v>1229</v>
      </c>
      <c r="Q34" s="162" t="s">
        <v>511</v>
      </c>
      <c r="R34" s="162" t="s">
        <v>532</v>
      </c>
      <c r="S34" s="162" t="s">
        <v>468</v>
      </c>
      <c r="T34" s="162" t="s">
        <v>1235</v>
      </c>
      <c r="U34" s="162" t="s">
        <v>528</v>
      </c>
      <c r="V34" s="189" t="s">
        <v>397</v>
      </c>
      <c r="W34" s="162" t="s">
        <v>1274</v>
      </c>
      <c r="X34" s="190" t="s">
        <v>546</v>
      </c>
      <c r="Y34" s="162" t="s">
        <v>552</v>
      </c>
      <c r="Z34" s="162" t="s">
        <v>558</v>
      </c>
      <c r="AA34" s="13"/>
      <c r="AB34" s="13"/>
      <c r="AC34" s="13"/>
      <c r="AD34" s="13"/>
      <c r="AE34" s="13"/>
      <c r="AF34" s="13"/>
      <c r="AG34" s="13"/>
    </row>
    <row r="35" spans="1:33" ht="11.25">
      <c r="A35" s="12" t="s">
        <v>125</v>
      </c>
      <c r="B35" s="14" t="s">
        <v>372</v>
      </c>
      <c r="C35" s="14"/>
      <c r="D35" s="162" t="s">
        <v>383</v>
      </c>
      <c r="E35" s="162" t="s">
        <v>445</v>
      </c>
      <c r="F35" s="162" t="s">
        <v>453</v>
      </c>
      <c r="G35" s="162" t="s">
        <v>458</v>
      </c>
      <c r="H35" s="162" t="s">
        <v>387</v>
      </c>
      <c r="I35" s="162" t="s">
        <v>469</v>
      </c>
      <c r="J35" s="162" t="s">
        <v>477</v>
      </c>
      <c r="K35" s="162" t="s">
        <v>252</v>
      </c>
      <c r="L35" s="162" t="s">
        <v>391</v>
      </c>
      <c r="M35" s="162" t="s">
        <v>492</v>
      </c>
      <c r="N35" s="162" t="s">
        <v>495</v>
      </c>
      <c r="O35" s="162" t="s">
        <v>252</v>
      </c>
      <c r="P35" s="162" t="s">
        <v>506</v>
      </c>
      <c r="Q35" s="162" t="s">
        <v>1275</v>
      </c>
      <c r="R35" s="162" t="s">
        <v>533</v>
      </c>
      <c r="S35" s="162" t="s">
        <v>515</v>
      </c>
      <c r="T35" s="162" t="s">
        <v>524</v>
      </c>
      <c r="U35" s="162" t="s">
        <v>1295</v>
      </c>
      <c r="V35" s="189" t="s">
        <v>541</v>
      </c>
      <c r="W35" s="162" t="s">
        <v>1276</v>
      </c>
      <c r="X35" s="190" t="s">
        <v>488</v>
      </c>
      <c r="Y35" s="162" t="s">
        <v>550</v>
      </c>
      <c r="Z35" s="162" t="s">
        <v>560</v>
      </c>
      <c r="AA35" s="13"/>
      <c r="AB35" s="13"/>
      <c r="AC35" s="13"/>
      <c r="AD35" s="13"/>
      <c r="AE35" s="13"/>
      <c r="AF35" s="13"/>
      <c r="AG35" s="13"/>
    </row>
    <row r="36" spans="1:33" ht="11.25">
      <c r="A36" s="12" t="s">
        <v>126</v>
      </c>
      <c r="B36" s="14" t="s">
        <v>365</v>
      </c>
      <c r="C36" s="14"/>
      <c r="D36" s="162" t="s">
        <v>442</v>
      </c>
      <c r="E36" s="162" t="s">
        <v>446</v>
      </c>
      <c r="F36" s="162" t="s">
        <v>348</v>
      </c>
      <c r="G36" s="162" t="s">
        <v>459</v>
      </c>
      <c r="H36" s="162" t="s">
        <v>1231</v>
      </c>
      <c r="I36" s="162" t="s">
        <v>470</v>
      </c>
      <c r="J36" s="162" t="s">
        <v>389</v>
      </c>
      <c r="K36" s="162" t="s">
        <v>481</v>
      </c>
      <c r="L36" s="162" t="s">
        <v>470</v>
      </c>
      <c r="M36" s="162" t="s">
        <v>493</v>
      </c>
      <c r="N36" s="162" t="s">
        <v>351</v>
      </c>
      <c r="O36" s="162" t="s">
        <v>1295</v>
      </c>
      <c r="P36" s="162" t="s">
        <v>394</v>
      </c>
      <c r="Q36" s="162" t="s">
        <v>490</v>
      </c>
      <c r="R36" s="162" t="s">
        <v>534</v>
      </c>
      <c r="S36" s="162" t="s">
        <v>520</v>
      </c>
      <c r="T36" s="162" t="s">
        <v>345</v>
      </c>
      <c r="U36" s="162"/>
      <c r="V36" s="162" t="s">
        <v>1295</v>
      </c>
      <c r="W36" s="162" t="s">
        <v>565</v>
      </c>
      <c r="X36" s="190" t="s">
        <v>547</v>
      </c>
      <c r="Y36" s="162" t="s">
        <v>553</v>
      </c>
      <c r="Z36" s="162" t="s">
        <v>557</v>
      </c>
      <c r="AA36" s="13"/>
      <c r="AB36" s="13"/>
      <c r="AC36" s="13"/>
      <c r="AD36" s="13"/>
      <c r="AE36" s="13"/>
      <c r="AF36" s="13"/>
      <c r="AG36" s="13"/>
    </row>
    <row r="37" spans="1:33" ht="11.25">
      <c r="A37" s="12" t="s">
        <v>127</v>
      </c>
      <c r="B37" s="14" t="s">
        <v>366</v>
      </c>
      <c r="C37" s="14"/>
      <c r="D37" s="162" t="s">
        <v>441</v>
      </c>
      <c r="E37" s="162" t="s">
        <v>449</v>
      </c>
      <c r="F37" s="162" t="s">
        <v>454</v>
      </c>
      <c r="G37" s="162" t="s">
        <v>1295</v>
      </c>
      <c r="H37" s="162" t="s">
        <v>1277</v>
      </c>
      <c r="I37" s="162" t="s">
        <v>471</v>
      </c>
      <c r="J37" s="162" t="s">
        <v>390</v>
      </c>
      <c r="K37" s="162" t="s">
        <v>1232</v>
      </c>
      <c r="L37" s="162" t="s">
        <v>486</v>
      </c>
      <c r="M37" s="162" t="s">
        <v>488</v>
      </c>
      <c r="N37" s="162" t="s">
        <v>1278</v>
      </c>
      <c r="O37" s="162"/>
      <c r="P37" s="162" t="s">
        <v>504</v>
      </c>
      <c r="Q37" s="162" t="s">
        <v>510</v>
      </c>
      <c r="R37" s="162" t="s">
        <v>539</v>
      </c>
      <c r="S37" s="162" t="s">
        <v>516</v>
      </c>
      <c r="T37" s="162" t="s">
        <v>522</v>
      </c>
      <c r="U37" s="162"/>
      <c r="V37" s="189"/>
      <c r="W37" s="162" t="s">
        <v>1279</v>
      </c>
      <c r="X37" s="190" t="s">
        <v>545</v>
      </c>
      <c r="Y37" s="162" t="s">
        <v>555</v>
      </c>
      <c r="Z37" s="162" t="s">
        <v>562</v>
      </c>
      <c r="AA37" s="13"/>
      <c r="AB37" s="13"/>
      <c r="AC37" s="13"/>
      <c r="AD37" s="13"/>
      <c r="AE37" s="13"/>
      <c r="AF37" s="13"/>
      <c r="AG37" s="13"/>
    </row>
    <row r="38" spans="1:33" ht="11.25">
      <c r="A38" s="12" t="s">
        <v>380</v>
      </c>
      <c r="B38" s="14" t="s">
        <v>381</v>
      </c>
      <c r="C38" s="14"/>
      <c r="D38" s="162" t="s">
        <v>1295</v>
      </c>
      <c r="E38" s="162" t="s">
        <v>450</v>
      </c>
      <c r="F38" s="162" t="s">
        <v>442</v>
      </c>
      <c r="G38" s="162"/>
      <c r="H38" s="162" t="s">
        <v>386</v>
      </c>
      <c r="I38" s="162" t="s">
        <v>472</v>
      </c>
      <c r="J38" s="162" t="s">
        <v>1295</v>
      </c>
      <c r="K38" s="162" t="s">
        <v>1295</v>
      </c>
      <c r="L38" s="162" t="s">
        <v>487</v>
      </c>
      <c r="M38" s="162" t="s">
        <v>1295</v>
      </c>
      <c r="N38" s="162" t="s">
        <v>350</v>
      </c>
      <c r="O38" s="162"/>
      <c r="P38" s="162" t="s">
        <v>508</v>
      </c>
      <c r="Q38" s="162" t="s">
        <v>512</v>
      </c>
      <c r="R38" s="162" t="s">
        <v>538</v>
      </c>
      <c r="S38" s="162" t="s">
        <v>517</v>
      </c>
      <c r="T38" s="162" t="s">
        <v>1295</v>
      </c>
      <c r="U38" s="162"/>
      <c r="V38" s="189"/>
      <c r="W38" s="162" t="s">
        <v>45</v>
      </c>
      <c r="X38" s="162" t="s">
        <v>1295</v>
      </c>
      <c r="Y38" s="162" t="s">
        <v>549</v>
      </c>
      <c r="Z38" s="162" t="s">
        <v>357</v>
      </c>
      <c r="AA38" s="13"/>
      <c r="AB38" s="13"/>
      <c r="AC38" s="13"/>
      <c r="AD38" s="13"/>
      <c r="AE38" s="13"/>
      <c r="AF38" s="13"/>
      <c r="AG38" s="13"/>
    </row>
    <row r="39" spans="1:33" ht="11.25">
      <c r="A39" s="12" t="s">
        <v>128</v>
      </c>
      <c r="B39" s="14" t="s">
        <v>373</v>
      </c>
      <c r="C39" s="14"/>
      <c r="D39" s="162"/>
      <c r="E39" s="162" t="s">
        <v>344</v>
      </c>
      <c r="F39" s="162" t="s">
        <v>347</v>
      </c>
      <c r="G39" s="162"/>
      <c r="H39" s="162" t="s">
        <v>465</v>
      </c>
      <c r="I39" s="162" t="s">
        <v>475</v>
      </c>
      <c r="J39" s="162"/>
      <c r="K39" s="162"/>
      <c r="L39" s="162" t="s">
        <v>392</v>
      </c>
      <c r="M39" s="162"/>
      <c r="N39" s="162" t="s">
        <v>353</v>
      </c>
      <c r="O39" s="162"/>
      <c r="P39" s="162" t="s">
        <v>507</v>
      </c>
      <c r="Q39" s="162" t="s">
        <v>1295</v>
      </c>
      <c r="R39" s="162" t="s">
        <v>528</v>
      </c>
      <c r="S39" s="162" t="s">
        <v>518</v>
      </c>
      <c r="T39" s="162"/>
      <c r="U39" s="162"/>
      <c r="V39" s="189"/>
      <c r="W39" s="162" t="s">
        <v>1280</v>
      </c>
      <c r="X39" s="190"/>
      <c r="Y39" s="162" t="s">
        <v>252</v>
      </c>
      <c r="Z39" s="162" t="s">
        <v>512</v>
      </c>
      <c r="AA39" s="13"/>
      <c r="AB39" s="13"/>
      <c r="AC39" s="13"/>
      <c r="AD39" s="13"/>
      <c r="AE39" s="13"/>
      <c r="AF39" s="13"/>
      <c r="AG39" s="13"/>
    </row>
    <row r="40" spans="1:33" ht="11.25">
      <c r="A40" s="12" t="s">
        <v>129</v>
      </c>
      <c r="B40" s="14" t="s">
        <v>1154</v>
      </c>
      <c r="C40" s="14"/>
      <c r="D40" s="162"/>
      <c r="E40" s="162" t="s">
        <v>1295</v>
      </c>
      <c r="F40" s="162" t="s">
        <v>1281</v>
      </c>
      <c r="G40" s="162"/>
      <c r="H40" s="162" t="s">
        <v>1295</v>
      </c>
      <c r="I40" s="162" t="s">
        <v>1237</v>
      </c>
      <c r="J40" s="162"/>
      <c r="K40" s="162"/>
      <c r="L40" s="162" t="s">
        <v>458</v>
      </c>
      <c r="M40" s="162"/>
      <c r="N40" s="162" t="s">
        <v>354</v>
      </c>
      <c r="O40" s="162"/>
      <c r="P40" s="162" t="s">
        <v>1236</v>
      </c>
      <c r="Q40" s="162"/>
      <c r="R40" s="162" t="s">
        <v>1295</v>
      </c>
      <c r="S40" s="162" t="s">
        <v>521</v>
      </c>
      <c r="T40" s="162"/>
      <c r="U40" s="162"/>
      <c r="V40" s="189"/>
      <c r="W40" s="162" t="s">
        <v>1282</v>
      </c>
      <c r="X40" s="190"/>
      <c r="Y40" s="162" t="s">
        <v>556</v>
      </c>
      <c r="Z40" s="162" t="s">
        <v>559</v>
      </c>
      <c r="AA40" s="13"/>
      <c r="AB40" s="13"/>
      <c r="AC40" s="13"/>
      <c r="AD40" s="13"/>
      <c r="AE40" s="13"/>
      <c r="AF40" s="13"/>
      <c r="AG40" s="13"/>
    </row>
    <row r="41" spans="1:33" ht="11.25">
      <c r="A41" s="12" t="s">
        <v>609</v>
      </c>
      <c r="B41" s="14" t="s">
        <v>374</v>
      </c>
      <c r="C41" s="14"/>
      <c r="D41" s="162"/>
      <c r="E41" s="162"/>
      <c r="F41" s="162" t="s">
        <v>455</v>
      </c>
      <c r="G41" s="162"/>
      <c r="H41" s="162"/>
      <c r="I41" s="162" t="s">
        <v>501</v>
      </c>
      <c r="J41" s="162"/>
      <c r="K41" s="162"/>
      <c r="L41" s="162" t="s">
        <v>501</v>
      </c>
      <c r="M41" s="162"/>
      <c r="N41" s="162" t="s">
        <v>355</v>
      </c>
      <c r="O41" s="162"/>
      <c r="P41" s="162" t="s">
        <v>1295</v>
      </c>
      <c r="Q41" s="162"/>
      <c r="R41" s="162"/>
      <c r="S41" s="162" t="s">
        <v>1295</v>
      </c>
      <c r="T41" s="162"/>
      <c r="U41" s="162"/>
      <c r="V41" s="189"/>
      <c r="W41" s="162" t="s">
        <v>1283</v>
      </c>
      <c r="X41" s="190"/>
      <c r="Y41" s="162" t="s">
        <v>1295</v>
      </c>
      <c r="Z41" s="162" t="s">
        <v>1295</v>
      </c>
      <c r="AA41" s="13"/>
      <c r="AB41" s="13"/>
      <c r="AC41" s="13"/>
      <c r="AD41" s="13"/>
      <c r="AE41" s="13"/>
      <c r="AF41" s="13"/>
      <c r="AG41" s="13"/>
    </row>
    <row r="42" spans="1:33" ht="11.25">
      <c r="A42" s="12" t="s">
        <v>1226</v>
      </c>
      <c r="B42" s="14" t="s">
        <v>1144</v>
      </c>
      <c r="C42" s="14"/>
      <c r="D42" s="162"/>
      <c r="E42" s="162"/>
      <c r="F42" s="162" t="s">
        <v>456</v>
      </c>
      <c r="G42" s="162"/>
      <c r="H42" s="162"/>
      <c r="I42" s="162" t="s">
        <v>1295</v>
      </c>
      <c r="J42" s="162"/>
      <c r="K42" s="162"/>
      <c r="L42" s="162" t="s">
        <v>1295</v>
      </c>
      <c r="M42" s="162"/>
      <c r="N42" s="162" t="s">
        <v>1295</v>
      </c>
      <c r="O42" s="162"/>
      <c r="P42" s="162"/>
      <c r="Q42" s="162"/>
      <c r="R42" s="162"/>
      <c r="S42" s="162"/>
      <c r="T42" s="162"/>
      <c r="U42" s="162"/>
      <c r="V42" s="189"/>
      <c r="W42" s="162" t="s">
        <v>1284</v>
      </c>
      <c r="X42" s="190"/>
      <c r="Y42" s="162"/>
      <c r="Z42" s="162"/>
      <c r="AA42" s="13"/>
      <c r="AB42" s="13"/>
      <c r="AC42" s="13"/>
      <c r="AD42" s="13"/>
      <c r="AE42" s="13"/>
      <c r="AF42" s="13"/>
      <c r="AG42" s="13"/>
    </row>
    <row r="43" spans="1:33" ht="11.25">
      <c r="A43" s="12" t="s">
        <v>130</v>
      </c>
      <c r="B43" s="14" t="s">
        <v>367</v>
      </c>
      <c r="C43" s="14"/>
      <c r="D43" s="162"/>
      <c r="E43" s="162"/>
      <c r="F43" s="162" t="s">
        <v>1285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89"/>
      <c r="W43" s="162" t="s">
        <v>1286</v>
      </c>
      <c r="X43" s="190"/>
      <c r="Y43" s="162"/>
      <c r="Z43" s="162"/>
      <c r="AA43" s="13"/>
      <c r="AB43" s="13"/>
      <c r="AC43" s="13"/>
      <c r="AD43" s="13"/>
      <c r="AE43" s="13"/>
      <c r="AF43" s="13"/>
      <c r="AG43" s="13"/>
    </row>
    <row r="44" spans="1:33" ht="11.25">
      <c r="A44" s="12" t="s">
        <v>131</v>
      </c>
      <c r="B44" s="14" t="s">
        <v>368</v>
      </c>
      <c r="C44" s="14"/>
      <c r="D44" s="162"/>
      <c r="E44" s="162"/>
      <c r="F44" s="162" t="s">
        <v>1295</v>
      </c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89"/>
      <c r="W44" s="162" t="s">
        <v>564</v>
      </c>
      <c r="X44" s="190"/>
      <c r="Y44" s="162"/>
      <c r="Z44" s="162"/>
      <c r="AA44" s="13"/>
      <c r="AB44" s="13"/>
      <c r="AC44" s="13"/>
      <c r="AD44" s="13"/>
      <c r="AE44" s="13"/>
      <c r="AF44" s="13"/>
      <c r="AG44" s="13"/>
    </row>
    <row r="45" spans="1:33" ht="11.25">
      <c r="A45" s="12" t="s">
        <v>132</v>
      </c>
      <c r="B45" s="14" t="s">
        <v>369</v>
      </c>
      <c r="C45" s="14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89"/>
      <c r="W45" s="162" t="s">
        <v>1287</v>
      </c>
      <c r="X45" s="190"/>
      <c r="Y45" s="162"/>
      <c r="Z45" s="162"/>
      <c r="AA45" s="13"/>
      <c r="AB45" s="13"/>
      <c r="AC45" s="13"/>
      <c r="AD45" s="13"/>
      <c r="AE45" s="13"/>
      <c r="AF45" s="13"/>
      <c r="AG45" s="13"/>
    </row>
    <row r="46" spans="1:33" ht="11.25">
      <c r="A46" s="12" t="s">
        <v>133</v>
      </c>
      <c r="B46" s="14" t="s">
        <v>375</v>
      </c>
      <c r="C46" s="14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89"/>
      <c r="W46" s="162" t="s">
        <v>1227</v>
      </c>
      <c r="X46" s="190"/>
      <c r="Y46" s="162"/>
      <c r="Z46" s="162"/>
      <c r="AA46" s="13"/>
      <c r="AB46" s="13"/>
      <c r="AC46" s="13"/>
      <c r="AD46" s="13"/>
      <c r="AE46" s="13"/>
      <c r="AF46" s="13"/>
      <c r="AG46" s="13"/>
    </row>
    <row r="47" spans="1:23" ht="11.25">
      <c r="A47" s="12" t="s">
        <v>134</v>
      </c>
      <c r="B47" s="14" t="s">
        <v>376</v>
      </c>
      <c r="C47" s="14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W47" s="162" t="s">
        <v>563</v>
      </c>
    </row>
    <row r="48" spans="1:23" ht="11.25">
      <c r="A48" s="12" t="s">
        <v>135</v>
      </c>
      <c r="B48" s="14" t="s">
        <v>370</v>
      </c>
      <c r="C48" s="14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W48" s="162" t="s">
        <v>1288</v>
      </c>
    </row>
    <row r="49" spans="1:23" ht="11.25">
      <c r="A49" s="12" t="s">
        <v>136</v>
      </c>
      <c r="B49" s="14" t="s">
        <v>377</v>
      </c>
      <c r="C49" s="14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W49" s="162" t="s">
        <v>394</v>
      </c>
    </row>
    <row r="50" spans="1:23" ht="11.25">
      <c r="A50" s="12" t="s">
        <v>137</v>
      </c>
      <c r="B50" s="14" t="s">
        <v>378</v>
      </c>
      <c r="C50" s="14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W50" s="162" t="s">
        <v>1289</v>
      </c>
    </row>
    <row r="51" spans="1:23" ht="11.25">
      <c r="A51" s="12" t="s">
        <v>1296</v>
      </c>
      <c r="B51" s="12" t="s">
        <v>1297</v>
      </c>
      <c r="W51" s="162" t="s">
        <v>1290</v>
      </c>
    </row>
    <row r="52" ht="11.25">
      <c r="W52" s="162" t="s">
        <v>1291</v>
      </c>
    </row>
    <row r="53" ht="11.25">
      <c r="W53" s="162" t="s">
        <v>488</v>
      </c>
    </row>
    <row r="54" ht="11.25">
      <c r="W54" s="162" t="s">
        <v>1292</v>
      </c>
    </row>
    <row r="55" ht="11.25">
      <c r="W55" s="162" t="s">
        <v>1295</v>
      </c>
    </row>
    <row r="56" ht="15" customHeight="1">
      <c r="W56" s="162"/>
    </row>
    <row r="57" ht="11.25">
      <c r="W57" s="162"/>
    </row>
    <row r="58" ht="11.25">
      <c r="W58" s="162"/>
    </row>
    <row r="59" ht="11.25">
      <c r="W59" s="162"/>
    </row>
    <row r="60" ht="11.25">
      <c r="W60" s="162"/>
    </row>
  </sheetData>
  <sheetProtection/>
  <mergeCells count="1">
    <mergeCell ref="D26:E26"/>
  </mergeCells>
  <conditionalFormatting sqref="D3:D24 A3:B24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8"/>
  <sheetViews>
    <sheetView workbookViewId="0" topLeftCell="A1">
      <pane xSplit="2" ySplit="22" topLeftCell="C30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36" sqref="E136"/>
    </sheetView>
  </sheetViews>
  <sheetFormatPr defaultColWidth="9.140625" defaultRowHeight="12.75"/>
  <cols>
    <col min="1" max="1" width="13.421875" style="19" customWidth="1"/>
    <col min="2" max="2" width="30.28125" style="19" customWidth="1"/>
    <col min="3" max="3" width="8.57421875" style="20" customWidth="1"/>
    <col min="4" max="4" width="8.421875" style="20" bestFit="1" customWidth="1"/>
    <col min="5" max="5" width="6.57421875" style="20" customWidth="1"/>
    <col min="6" max="6" width="7.8515625" style="20" bestFit="1" customWidth="1"/>
    <col min="7" max="7" width="7.00390625" style="20" bestFit="1" customWidth="1"/>
    <col min="8" max="8" width="5.28125" style="20" bestFit="1" customWidth="1"/>
    <col min="9" max="9" width="4.421875" style="20" bestFit="1" customWidth="1"/>
    <col min="10" max="10" width="4.140625" style="20" customWidth="1"/>
    <col min="11" max="11" width="25.28125" style="20" customWidth="1"/>
    <col min="12" max="12" width="6.421875" style="20" customWidth="1"/>
    <col min="13" max="13" width="4.140625" style="20" bestFit="1" customWidth="1"/>
    <col min="14" max="14" width="5.140625" style="20" bestFit="1" customWidth="1"/>
    <col min="15" max="15" width="39.140625" style="20" bestFit="1" customWidth="1"/>
    <col min="16" max="38" width="6.421875" style="20" customWidth="1"/>
    <col min="39" max="16384" width="9.140625" style="19" customWidth="1"/>
  </cols>
  <sheetData>
    <row r="1" ht="18">
      <c r="A1" s="28" t="s">
        <v>401</v>
      </c>
    </row>
    <row r="2" spans="1:39" ht="11.25">
      <c r="A2" s="48" t="s">
        <v>989</v>
      </c>
      <c r="B2" s="49" t="s">
        <v>433</v>
      </c>
      <c r="C2" s="49" t="s">
        <v>832</v>
      </c>
      <c r="E2" s="49" t="s">
        <v>990</v>
      </c>
      <c r="I2" s="49" t="s">
        <v>135</v>
      </c>
      <c r="AM2" s="8" t="s">
        <v>580</v>
      </c>
    </row>
    <row r="3" spans="1:39" ht="11.25">
      <c r="A3" s="50" t="s">
        <v>412</v>
      </c>
      <c r="B3" s="52" t="s">
        <v>809</v>
      </c>
      <c r="C3" s="53" t="s">
        <v>832</v>
      </c>
      <c r="E3" s="54" t="s">
        <v>869</v>
      </c>
      <c r="I3" s="53" t="s">
        <v>580</v>
      </c>
      <c r="AM3" s="15" t="s">
        <v>670</v>
      </c>
    </row>
    <row r="4" spans="1:39" ht="11.25">
      <c r="A4" s="51" t="s">
        <v>476</v>
      </c>
      <c r="B4" s="52" t="s">
        <v>434</v>
      </c>
      <c r="C4" s="55" t="s">
        <v>670</v>
      </c>
      <c r="E4" s="54" t="s">
        <v>424</v>
      </c>
      <c r="I4" s="87" t="s">
        <v>1041</v>
      </c>
      <c r="AM4" s="15"/>
    </row>
    <row r="5" spans="1:39" ht="11.25">
      <c r="A5" s="50" t="s">
        <v>609</v>
      </c>
      <c r="B5" s="52" t="s">
        <v>671</v>
      </c>
      <c r="E5" s="54" t="s">
        <v>436</v>
      </c>
      <c r="I5" s="87" t="s">
        <v>1054</v>
      </c>
      <c r="AM5" s="15"/>
    </row>
    <row r="6" spans="1:39" ht="11.25">
      <c r="A6" s="52" t="s">
        <v>850</v>
      </c>
      <c r="B6" s="20"/>
      <c r="E6" s="54" t="s">
        <v>427</v>
      </c>
      <c r="I6" s="87" t="s">
        <v>1065</v>
      </c>
      <c r="AM6" s="15"/>
    </row>
    <row r="7" spans="1:39" ht="11.25">
      <c r="A7" s="52" t="s">
        <v>954</v>
      </c>
      <c r="B7" s="20"/>
      <c r="E7" s="54" t="s">
        <v>773</v>
      </c>
      <c r="I7" s="87" t="s">
        <v>1081</v>
      </c>
      <c r="AM7" s="15"/>
    </row>
    <row r="8" spans="1:39" ht="11.25">
      <c r="A8" s="50" t="s">
        <v>388</v>
      </c>
      <c r="B8" s="20"/>
      <c r="E8" s="54" t="s">
        <v>435</v>
      </c>
      <c r="AM8" s="15"/>
    </row>
    <row r="9" spans="1:39" ht="11.25">
      <c r="A9" s="50" t="s">
        <v>731</v>
      </c>
      <c r="B9" s="20"/>
      <c r="E9" s="54" t="s">
        <v>429</v>
      </c>
      <c r="AM9" s="15"/>
    </row>
    <row r="10" spans="1:39" ht="11.25">
      <c r="A10" s="51" t="s">
        <v>133</v>
      </c>
      <c r="B10" s="20"/>
      <c r="E10" s="54" t="s">
        <v>430</v>
      </c>
      <c r="AM10" s="15"/>
    </row>
    <row r="11" spans="1:39" ht="11.25">
      <c r="A11" s="50" t="s">
        <v>409</v>
      </c>
      <c r="B11" s="20"/>
      <c r="E11" s="53" t="s">
        <v>978</v>
      </c>
      <c r="AM11" s="15"/>
    </row>
    <row r="12" spans="1:39" ht="11.25">
      <c r="A12" s="50" t="s">
        <v>390</v>
      </c>
      <c r="B12" s="20"/>
      <c r="E12" s="20" t="s">
        <v>924</v>
      </c>
      <c r="AM12" s="15"/>
    </row>
    <row r="13" spans="1:39" ht="11.25">
      <c r="A13" s="52" t="s">
        <v>672</v>
      </c>
      <c r="B13" s="20"/>
      <c r="AM13" s="15"/>
    </row>
    <row r="14" spans="10:39" ht="11.25">
      <c r="J14" s="21" t="s">
        <v>110</v>
      </c>
      <c r="AM14" s="15" t="s">
        <v>609</v>
      </c>
    </row>
    <row r="15" spans="1:39" ht="11.25">
      <c r="A15" s="18"/>
      <c r="J15" s="20" t="s">
        <v>309</v>
      </c>
      <c r="AM15" s="8" t="s">
        <v>427</v>
      </c>
    </row>
    <row r="16" spans="1:39" ht="11.25">
      <c r="A16" s="18"/>
      <c r="J16" s="20" t="s">
        <v>310</v>
      </c>
      <c r="AM16" s="15" t="s">
        <v>388</v>
      </c>
    </row>
    <row r="17" spans="1:39" ht="11.25">
      <c r="A17" s="18"/>
      <c r="J17" s="20" t="s">
        <v>311</v>
      </c>
      <c r="AM17" s="8" t="s">
        <v>434</v>
      </c>
    </row>
    <row r="18" spans="1:39" ht="11.25">
      <c r="A18" s="18"/>
      <c r="J18" s="20" t="s">
        <v>312</v>
      </c>
      <c r="AM18" s="8" t="s">
        <v>671</v>
      </c>
    </row>
    <row r="19" spans="1:39" ht="11.25">
      <c r="A19" s="18"/>
      <c r="J19" s="20" t="s">
        <v>313</v>
      </c>
      <c r="AM19" s="15" t="s">
        <v>731</v>
      </c>
    </row>
    <row r="20" spans="1:39" ht="11.25">
      <c r="A20" s="18" t="s">
        <v>929</v>
      </c>
      <c r="J20" s="20" t="s">
        <v>819</v>
      </c>
      <c r="AM20" s="16" t="s">
        <v>133</v>
      </c>
    </row>
    <row r="21" spans="1:39" ht="12" thickBot="1">
      <c r="A21" s="18"/>
      <c r="J21" s="20" t="s">
        <v>818</v>
      </c>
      <c r="AM21" s="15" t="s">
        <v>409</v>
      </c>
    </row>
    <row r="22" spans="1:256" ht="58.5">
      <c r="A22" s="23"/>
      <c r="B22" s="23" t="s">
        <v>406</v>
      </c>
      <c r="C22" s="26" t="s">
        <v>108</v>
      </c>
      <c r="D22" s="26" t="s">
        <v>109</v>
      </c>
      <c r="E22" s="26" t="s">
        <v>776</v>
      </c>
      <c r="F22" s="26" t="s">
        <v>402</v>
      </c>
      <c r="G22" s="26" t="s">
        <v>403</v>
      </c>
      <c r="H22" s="26" t="s">
        <v>602</v>
      </c>
      <c r="I22" s="26" t="s">
        <v>928</v>
      </c>
      <c r="J22" s="26" t="s">
        <v>110</v>
      </c>
      <c r="K22" s="26" t="s">
        <v>439</v>
      </c>
      <c r="L22" s="26" t="s">
        <v>415</v>
      </c>
      <c r="M22" s="26" t="s">
        <v>572</v>
      </c>
      <c r="N22" s="26" t="s">
        <v>575</v>
      </c>
      <c r="O22" s="26" t="s">
        <v>594</v>
      </c>
      <c r="P22" s="26"/>
      <c r="Q22" s="26"/>
      <c r="R22" s="26" t="s">
        <v>100</v>
      </c>
      <c r="S22" s="26"/>
      <c r="T22" s="26"/>
      <c r="U22" s="26" t="s">
        <v>104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8" t="s">
        <v>435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0" customFormat="1" ht="11.25" hidden="1">
      <c r="A23" s="27"/>
      <c r="B23" s="27"/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27">
        <v>20</v>
      </c>
      <c r="V23" s="27">
        <v>21</v>
      </c>
      <c r="W23" s="27">
        <v>22</v>
      </c>
      <c r="X23" s="27">
        <v>23</v>
      </c>
      <c r="Y23" s="27">
        <v>24</v>
      </c>
      <c r="Z23" s="27">
        <v>25</v>
      </c>
      <c r="AA23" s="27">
        <v>26</v>
      </c>
      <c r="AB23" s="27">
        <v>27</v>
      </c>
      <c r="AC23" s="27">
        <v>28</v>
      </c>
      <c r="AD23" s="27">
        <v>29</v>
      </c>
      <c r="AE23" s="27">
        <v>30</v>
      </c>
      <c r="AF23" s="27">
        <v>31</v>
      </c>
      <c r="AG23" s="27">
        <v>32</v>
      </c>
      <c r="AH23" s="27">
        <v>33</v>
      </c>
      <c r="AI23" s="27">
        <v>34</v>
      </c>
      <c r="AJ23" s="27">
        <v>35</v>
      </c>
      <c r="AK23" s="27">
        <v>36</v>
      </c>
      <c r="AL23" s="27">
        <v>37</v>
      </c>
      <c r="AM23" s="8" t="s">
        <v>429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22" customFormat="1" ht="11.25">
      <c r="A24" s="24" t="s">
        <v>673</v>
      </c>
      <c r="B24" s="24" t="s">
        <v>674</v>
      </c>
      <c r="C24" s="27" t="s">
        <v>785</v>
      </c>
      <c r="D24" s="27">
        <v>550</v>
      </c>
      <c r="E24" s="27">
        <v>3</v>
      </c>
      <c r="F24" s="27" t="s">
        <v>677</v>
      </c>
      <c r="G24" s="27">
        <v>5</v>
      </c>
      <c r="H24" s="27">
        <v>50</v>
      </c>
      <c r="I24" s="27">
        <v>3</v>
      </c>
      <c r="J24" s="27" t="s">
        <v>591</v>
      </c>
      <c r="K24" s="27" t="s">
        <v>678</v>
      </c>
      <c r="L24" s="27"/>
      <c r="M24" s="27"/>
      <c r="N24" s="27"/>
      <c r="O24" s="27"/>
      <c r="P24" s="24"/>
      <c r="Q24" s="24"/>
      <c r="R24" s="24" t="s">
        <v>676</v>
      </c>
      <c r="S24" s="24"/>
      <c r="T24" s="24"/>
      <c r="U24" s="24" t="s">
        <v>675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15" t="s">
        <v>390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2" customFormat="1" ht="11.25">
      <c r="A25" s="24"/>
      <c r="B25" s="24" t="s">
        <v>4</v>
      </c>
      <c r="C25" s="27" t="s">
        <v>1238</v>
      </c>
      <c r="D25" s="27" t="s">
        <v>995</v>
      </c>
      <c r="E25" s="27">
        <v>0.333</v>
      </c>
      <c r="F25" s="27" t="s">
        <v>677</v>
      </c>
      <c r="G25" s="27">
        <v>1</v>
      </c>
      <c r="H25" s="27">
        <v>500</v>
      </c>
      <c r="I25" s="27">
        <v>6</v>
      </c>
      <c r="J25" s="27" t="s">
        <v>681</v>
      </c>
      <c r="K25" s="27" t="s">
        <v>5</v>
      </c>
      <c r="L25" s="27"/>
      <c r="M25" s="27"/>
      <c r="N25" s="27"/>
      <c r="O25" s="27"/>
      <c r="P25" s="24"/>
      <c r="Q25" s="24"/>
      <c r="R25" s="24" t="s">
        <v>680</v>
      </c>
      <c r="S25" s="24"/>
      <c r="T25" s="24"/>
      <c r="U25" s="24" t="s">
        <v>679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8" t="s">
        <v>672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2" customFormat="1" ht="11.25">
      <c r="A26" s="24"/>
      <c r="B26" s="2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8" t="s">
        <v>430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22" customFormat="1" ht="11.25">
      <c r="A27" s="24"/>
      <c r="B27" s="2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8" t="s">
        <v>773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22" customFormat="1" ht="11.25">
      <c r="A28" s="24"/>
      <c r="B28" s="2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8" t="s">
        <v>832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22" customFormat="1" ht="11.25">
      <c r="A29" s="24"/>
      <c r="B29" s="2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8" t="s">
        <v>850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22" customFormat="1" ht="11.25">
      <c r="A30" s="24"/>
      <c r="B30" s="2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8" t="s">
        <v>869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22" customFormat="1" ht="11.25">
      <c r="A31" s="24"/>
      <c r="B31" s="2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8" t="s">
        <v>954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22" customFormat="1" ht="11.25">
      <c r="A32" s="24"/>
      <c r="B32" s="2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8" t="s">
        <v>978</v>
      </c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2" customFormat="1" ht="11.25">
      <c r="A33" s="24"/>
      <c r="B33" s="2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22" customFormat="1" ht="11.25">
      <c r="A34" s="24"/>
      <c r="B34" s="2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22" customFormat="1" ht="11.25">
      <c r="A35" s="24"/>
      <c r="B35" s="2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22" customFormat="1" ht="11.25">
      <c r="A36" s="24"/>
      <c r="B36" s="2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22" customFormat="1" ht="11.25">
      <c r="A37" s="24" t="s">
        <v>682</v>
      </c>
      <c r="B37" s="2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22" customFormat="1" ht="11.25">
      <c r="A38" s="24"/>
      <c r="B38" s="24" t="s">
        <v>683</v>
      </c>
      <c r="C38" s="27" t="s">
        <v>1239</v>
      </c>
      <c r="D38" s="27">
        <v>50</v>
      </c>
      <c r="E38" s="27">
        <v>1</v>
      </c>
      <c r="F38" s="27" t="s">
        <v>686</v>
      </c>
      <c r="G38" s="27">
        <v>1</v>
      </c>
      <c r="H38" s="27">
        <v>34</v>
      </c>
      <c r="I38" s="27">
        <v>20</v>
      </c>
      <c r="J38" s="27" t="s">
        <v>681</v>
      </c>
      <c r="K38" s="27" t="s">
        <v>687</v>
      </c>
      <c r="L38" s="27"/>
      <c r="M38" s="27"/>
      <c r="N38" s="27">
        <v>20</v>
      </c>
      <c r="O38" s="27"/>
      <c r="P38" s="24"/>
      <c r="Q38" s="24"/>
      <c r="R38" s="24" t="s">
        <v>685</v>
      </c>
      <c r="S38" s="24"/>
      <c r="T38" s="24"/>
      <c r="U38" s="24" t="s">
        <v>684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22" customFormat="1" ht="11.25">
      <c r="A39" s="24"/>
      <c r="B39" s="24" t="s">
        <v>688</v>
      </c>
      <c r="C39" s="27" t="s">
        <v>1240</v>
      </c>
      <c r="D39" s="27">
        <v>1500</v>
      </c>
      <c r="E39" s="27">
        <v>0.5</v>
      </c>
      <c r="F39" s="27">
        <v>10</v>
      </c>
      <c r="G39" s="27">
        <v>0.5</v>
      </c>
      <c r="H39" s="27">
        <v>600</v>
      </c>
      <c r="I39" s="27">
        <v>50</v>
      </c>
      <c r="J39" s="27" t="s">
        <v>681</v>
      </c>
      <c r="K39" s="27" t="s">
        <v>691</v>
      </c>
      <c r="L39" s="27"/>
      <c r="M39" s="27"/>
      <c r="N39" s="27">
        <v>10</v>
      </c>
      <c r="O39" s="27"/>
      <c r="P39" s="24"/>
      <c r="Q39" s="24"/>
      <c r="R39" s="24" t="s">
        <v>690</v>
      </c>
      <c r="S39" s="24"/>
      <c r="T39" s="24"/>
      <c r="U39" s="24" t="s">
        <v>689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22" customFormat="1" ht="11.25">
      <c r="A40" s="24"/>
      <c r="B40" s="24" t="s">
        <v>692</v>
      </c>
      <c r="C40" s="27" t="s">
        <v>1241</v>
      </c>
      <c r="D40" s="27" t="s">
        <v>995</v>
      </c>
      <c r="E40" s="27">
        <v>1</v>
      </c>
      <c r="F40" s="27">
        <v>16</v>
      </c>
      <c r="G40" s="27">
        <v>1</v>
      </c>
      <c r="H40" s="27">
        <v>30</v>
      </c>
      <c r="I40" s="27">
        <v>15</v>
      </c>
      <c r="J40" s="27" t="s">
        <v>681</v>
      </c>
      <c r="K40" s="27" t="s">
        <v>694</v>
      </c>
      <c r="L40" s="27"/>
      <c r="M40" s="27"/>
      <c r="N40" s="27"/>
      <c r="O40" s="27"/>
      <c r="P40" s="24"/>
      <c r="Q40" s="24"/>
      <c r="R40" s="24" t="s">
        <v>693</v>
      </c>
      <c r="S40" s="24"/>
      <c r="T40" s="24"/>
      <c r="U40" s="24" t="s">
        <v>679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22" customFormat="1" ht="11.25">
      <c r="A41" s="24"/>
      <c r="B41" s="24" t="s">
        <v>695</v>
      </c>
      <c r="C41" s="27" t="s">
        <v>1239</v>
      </c>
      <c r="D41" s="27">
        <v>100</v>
      </c>
      <c r="E41" s="27">
        <v>1</v>
      </c>
      <c r="F41" s="27">
        <v>10</v>
      </c>
      <c r="G41" s="27">
        <v>1</v>
      </c>
      <c r="H41" s="27">
        <v>24</v>
      </c>
      <c r="I41" s="27">
        <v>15</v>
      </c>
      <c r="J41" s="27" t="s">
        <v>681</v>
      </c>
      <c r="K41" s="27" t="s">
        <v>697</v>
      </c>
      <c r="L41" s="27"/>
      <c r="M41" s="27"/>
      <c r="N41" s="27"/>
      <c r="O41" s="27"/>
      <c r="P41" s="24"/>
      <c r="Q41" s="24"/>
      <c r="R41" s="24" t="s">
        <v>696</v>
      </c>
      <c r="S41" s="24"/>
      <c r="T41" s="24"/>
      <c r="U41" s="24" t="s">
        <v>679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2" customFormat="1" ht="11.25">
      <c r="A42" s="24"/>
      <c r="B42" s="24" t="s">
        <v>698</v>
      </c>
      <c r="C42" s="27" t="s">
        <v>104</v>
      </c>
      <c r="D42" s="27">
        <v>1000</v>
      </c>
      <c r="E42" s="27">
        <v>1</v>
      </c>
      <c r="F42" s="27">
        <v>1</v>
      </c>
      <c r="G42" s="27">
        <v>1</v>
      </c>
      <c r="H42" s="27">
        <v>44</v>
      </c>
      <c r="I42" s="27">
        <v>20</v>
      </c>
      <c r="J42" s="27" t="s">
        <v>681</v>
      </c>
      <c r="K42" s="27" t="s">
        <v>700</v>
      </c>
      <c r="L42" s="27"/>
      <c r="M42" s="27"/>
      <c r="N42" s="27"/>
      <c r="O42" s="27"/>
      <c r="P42" s="24"/>
      <c r="Q42" s="24"/>
      <c r="R42" s="24" t="s">
        <v>699</v>
      </c>
      <c r="S42" s="24"/>
      <c r="T42" s="24"/>
      <c r="U42" s="24" t="s">
        <v>679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22" customFormat="1" ht="11.25">
      <c r="A43" s="24"/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22" customFormat="1" ht="11.25">
      <c r="A44" s="24"/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22" customFormat="1" ht="11.25">
      <c r="A45" s="24"/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22" customFormat="1" ht="11.25">
      <c r="A46" s="24"/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22" customFormat="1" ht="11.25">
      <c r="A47" s="24"/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22" customFormat="1" ht="11.25">
      <c r="A48" s="24"/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22" customFormat="1" ht="11.25">
      <c r="A49" s="24"/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22" customFormat="1" ht="11.25">
      <c r="A50" s="24"/>
      <c r="B50" s="2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22" customFormat="1" ht="11.25">
      <c r="A51" s="24"/>
      <c r="B51" s="2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22" customFormat="1" ht="11.25">
      <c r="A52" s="24"/>
      <c r="B52" s="2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22" customFormat="1" ht="11.25">
      <c r="A53" s="24"/>
      <c r="B53" s="2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22" customFormat="1" ht="11.25">
      <c r="A54" s="24" t="s">
        <v>116</v>
      </c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2:256" s="22" customFormat="1" ht="11.25">
      <c r="B55" s="24" t="s">
        <v>701</v>
      </c>
      <c r="C55" s="27" t="s">
        <v>783</v>
      </c>
      <c r="D55" s="27">
        <v>100</v>
      </c>
      <c r="E55" s="27">
        <v>3</v>
      </c>
      <c r="F55" s="27" t="s">
        <v>703</v>
      </c>
      <c r="G55" s="27">
        <v>10</v>
      </c>
      <c r="H55" s="27">
        <v>26</v>
      </c>
      <c r="I55" s="27">
        <v>4</v>
      </c>
      <c r="J55" s="27" t="s">
        <v>704</v>
      </c>
      <c r="K55" s="27"/>
      <c r="L55" s="27"/>
      <c r="M55" s="27"/>
      <c r="N55" s="27"/>
      <c r="O55" s="27"/>
      <c r="P55" s="24"/>
      <c r="Q55" s="24"/>
      <c r="R55" s="24" t="s">
        <v>702</v>
      </c>
      <c r="S55" s="24"/>
      <c r="T55" s="24"/>
      <c r="U55" s="24" t="s">
        <v>684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22" customFormat="1" ht="11.25">
      <c r="A56" s="24"/>
      <c r="B56" s="24" t="s">
        <v>705</v>
      </c>
      <c r="C56" s="27" t="s">
        <v>1241</v>
      </c>
      <c r="D56" s="27">
        <v>100</v>
      </c>
      <c r="E56" s="27">
        <v>3</v>
      </c>
      <c r="F56" s="27" t="s">
        <v>707</v>
      </c>
      <c r="G56" s="27">
        <v>3</v>
      </c>
      <c r="H56" s="27">
        <v>18</v>
      </c>
      <c r="I56" s="27">
        <v>4.5</v>
      </c>
      <c r="J56" s="27" t="s">
        <v>379</v>
      </c>
      <c r="K56" s="27"/>
      <c r="L56" s="27"/>
      <c r="M56" s="27"/>
      <c r="N56" s="27"/>
      <c r="O56" s="27"/>
      <c r="P56" s="24"/>
      <c r="Q56" s="24"/>
      <c r="R56" s="24" t="s">
        <v>706</v>
      </c>
      <c r="S56" s="24"/>
      <c r="T56" s="24"/>
      <c r="U56" s="24" t="s">
        <v>675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2" customFormat="1" ht="11.25">
      <c r="A57" s="24"/>
      <c r="B57" s="24" t="s">
        <v>669</v>
      </c>
      <c r="C57" s="27" t="s">
        <v>783</v>
      </c>
      <c r="D57" s="27">
        <v>100</v>
      </c>
      <c r="E57" s="27">
        <v>3</v>
      </c>
      <c r="F57" s="27" t="s">
        <v>707</v>
      </c>
      <c r="G57" s="27">
        <v>3</v>
      </c>
      <c r="H57" s="27">
        <v>13</v>
      </c>
      <c r="I57" s="27">
        <v>3</v>
      </c>
      <c r="J57" s="27" t="s">
        <v>379</v>
      </c>
      <c r="K57" s="27"/>
      <c r="L57" s="27"/>
      <c r="M57" s="27"/>
      <c r="N57" s="27"/>
      <c r="O57" s="27"/>
      <c r="P57" s="24"/>
      <c r="Q57" s="24"/>
      <c r="R57" s="24" t="s">
        <v>708</v>
      </c>
      <c r="S57" s="24"/>
      <c r="T57" s="24"/>
      <c r="U57" s="24" t="s">
        <v>675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22" customFormat="1" ht="11.25">
      <c r="A58" s="24"/>
      <c r="B58" s="24" t="s">
        <v>709</v>
      </c>
      <c r="C58" s="27" t="s">
        <v>1242</v>
      </c>
      <c r="D58" s="27">
        <v>100</v>
      </c>
      <c r="E58" s="27">
        <v>3</v>
      </c>
      <c r="F58" s="27" t="s">
        <v>711</v>
      </c>
      <c r="G58" s="27">
        <v>3</v>
      </c>
      <c r="H58" s="27">
        <v>14</v>
      </c>
      <c r="I58" s="27">
        <v>3.5</v>
      </c>
      <c r="J58" s="27" t="s">
        <v>379</v>
      </c>
      <c r="K58" s="27"/>
      <c r="L58" s="27"/>
      <c r="M58" s="27"/>
      <c r="N58" s="27"/>
      <c r="O58" s="27"/>
      <c r="P58" s="24"/>
      <c r="Q58" s="24"/>
      <c r="R58" s="24" t="s">
        <v>710</v>
      </c>
      <c r="S58" s="24"/>
      <c r="T58" s="24"/>
      <c r="U58" s="24" t="s">
        <v>675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22" customFormat="1" ht="11.25">
      <c r="A59" s="24"/>
      <c r="B59" s="24" t="s">
        <v>712</v>
      </c>
      <c r="C59" s="27" t="s">
        <v>1242</v>
      </c>
      <c r="D59" s="27">
        <v>100</v>
      </c>
      <c r="E59" s="27">
        <v>3</v>
      </c>
      <c r="F59" s="27">
        <v>6</v>
      </c>
      <c r="G59" s="27">
        <v>3</v>
      </c>
      <c r="H59" s="27">
        <v>11</v>
      </c>
      <c r="I59" s="27">
        <v>3.25</v>
      </c>
      <c r="J59" s="27" t="s">
        <v>379</v>
      </c>
      <c r="K59" s="27"/>
      <c r="L59" s="27"/>
      <c r="M59" s="27"/>
      <c r="N59" s="27"/>
      <c r="O59" s="27"/>
      <c r="P59" s="24"/>
      <c r="Q59" s="24"/>
      <c r="R59" s="24" t="s">
        <v>713</v>
      </c>
      <c r="S59" s="24"/>
      <c r="T59" s="24"/>
      <c r="U59" s="24" t="s">
        <v>675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22" customFormat="1" ht="11.25">
      <c r="A60" s="24"/>
      <c r="B60" s="24" t="s">
        <v>714</v>
      </c>
      <c r="C60" s="27" t="s">
        <v>783</v>
      </c>
      <c r="D60" s="27">
        <v>100</v>
      </c>
      <c r="E60" s="27">
        <v>3</v>
      </c>
      <c r="F60" s="27" t="s">
        <v>707</v>
      </c>
      <c r="G60" s="27">
        <v>3</v>
      </c>
      <c r="H60" s="27">
        <v>12</v>
      </c>
      <c r="I60" s="27">
        <v>3</v>
      </c>
      <c r="J60" s="27" t="s">
        <v>379</v>
      </c>
      <c r="K60" s="27"/>
      <c r="L60" s="27"/>
      <c r="M60" s="27"/>
      <c r="N60" s="27"/>
      <c r="O60" s="27"/>
      <c r="P60" s="24"/>
      <c r="Q60" s="24"/>
      <c r="R60" s="24" t="s">
        <v>702</v>
      </c>
      <c r="S60" s="24"/>
      <c r="T60" s="24"/>
      <c r="U60" s="24" t="s">
        <v>675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22" customFormat="1" ht="11.25">
      <c r="A61" s="24"/>
      <c r="B61" s="24" t="s">
        <v>715</v>
      </c>
      <c r="C61" s="27" t="s">
        <v>1243</v>
      </c>
      <c r="D61" s="27">
        <v>300</v>
      </c>
      <c r="E61" s="27">
        <v>3</v>
      </c>
      <c r="F61" s="27" t="s">
        <v>408</v>
      </c>
      <c r="G61" s="27">
        <v>3</v>
      </c>
      <c r="H61" s="27">
        <v>20</v>
      </c>
      <c r="I61" s="27">
        <v>2.6</v>
      </c>
      <c r="J61" s="27" t="s">
        <v>114</v>
      </c>
      <c r="K61" s="27"/>
      <c r="L61" s="27"/>
      <c r="M61" s="27"/>
      <c r="N61" s="27"/>
      <c r="O61" s="27"/>
      <c r="P61" s="24"/>
      <c r="Q61" s="24"/>
      <c r="R61" s="24" t="s">
        <v>716</v>
      </c>
      <c r="S61" s="24"/>
      <c r="T61" s="24"/>
      <c r="U61" s="24" t="s">
        <v>679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2" customFormat="1" ht="11.25">
      <c r="A62" s="24"/>
      <c r="B62" s="24" t="s">
        <v>717</v>
      </c>
      <c r="C62" s="27" t="s">
        <v>783</v>
      </c>
      <c r="D62" s="27">
        <v>100</v>
      </c>
      <c r="E62" s="27">
        <v>3</v>
      </c>
      <c r="F62" s="27">
        <v>6</v>
      </c>
      <c r="G62" s="27">
        <v>3</v>
      </c>
      <c r="H62" s="27">
        <v>10</v>
      </c>
      <c r="I62" s="27">
        <v>2</v>
      </c>
      <c r="J62" s="27" t="s">
        <v>379</v>
      </c>
      <c r="K62" s="27" t="s">
        <v>719</v>
      </c>
      <c r="L62" s="27"/>
      <c r="M62" s="27"/>
      <c r="N62" s="27"/>
      <c r="O62" s="27"/>
      <c r="P62" s="24"/>
      <c r="Q62" s="24"/>
      <c r="R62" s="24" t="s">
        <v>718</v>
      </c>
      <c r="S62" s="24"/>
      <c r="T62" s="24"/>
      <c r="U62" s="24" t="s">
        <v>679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22" customFormat="1" ht="11.25">
      <c r="A63" s="24"/>
      <c r="B63" s="24" t="s">
        <v>720</v>
      </c>
      <c r="C63" s="27" t="s">
        <v>722</v>
      </c>
      <c r="D63" s="27">
        <v>50</v>
      </c>
      <c r="E63" s="27">
        <v>3</v>
      </c>
      <c r="F63" s="27">
        <v>8</v>
      </c>
      <c r="G63" s="27">
        <v>3</v>
      </c>
      <c r="H63" s="27">
        <v>20</v>
      </c>
      <c r="I63" s="27">
        <v>3.75</v>
      </c>
      <c r="J63" s="27" t="s">
        <v>525</v>
      </c>
      <c r="K63" s="27" t="s">
        <v>723</v>
      </c>
      <c r="L63" s="27"/>
      <c r="M63" s="27"/>
      <c r="N63" s="27"/>
      <c r="O63" s="27"/>
      <c r="P63" s="24"/>
      <c r="Q63" s="24"/>
      <c r="R63" s="24" t="s">
        <v>721</v>
      </c>
      <c r="S63" s="24"/>
      <c r="T63" s="24"/>
      <c r="U63" s="24" t="s">
        <v>679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22" customFormat="1" ht="11.25">
      <c r="A64" s="24"/>
      <c r="B64" s="24" t="s">
        <v>829</v>
      </c>
      <c r="C64" s="27" t="s">
        <v>722</v>
      </c>
      <c r="D64" s="27" t="s">
        <v>991</v>
      </c>
      <c r="E64" s="27">
        <v>1</v>
      </c>
      <c r="F64" s="27">
        <v>8</v>
      </c>
      <c r="G64" s="27">
        <v>0.5</v>
      </c>
      <c r="H64" s="27">
        <v>13</v>
      </c>
      <c r="I64" s="27">
        <v>3</v>
      </c>
      <c r="J64" s="27" t="s">
        <v>725</v>
      </c>
      <c r="K64" s="27" t="s">
        <v>723</v>
      </c>
      <c r="L64" s="27"/>
      <c r="M64" s="27"/>
      <c r="N64" s="27"/>
      <c r="O64" s="27" t="s">
        <v>992</v>
      </c>
      <c r="P64" s="24"/>
      <c r="Q64" s="24"/>
      <c r="R64" s="24" t="s">
        <v>724</v>
      </c>
      <c r="S64" s="24"/>
      <c r="T64" s="24"/>
      <c r="U64" s="24" t="s">
        <v>679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22" customFormat="1" ht="11.25">
      <c r="A65" s="24"/>
      <c r="B65" s="24" t="s">
        <v>115</v>
      </c>
      <c r="C65" s="27" t="s">
        <v>785</v>
      </c>
      <c r="D65" s="27">
        <v>50</v>
      </c>
      <c r="E65" s="27">
        <v>2</v>
      </c>
      <c r="F65" s="27">
        <v>2</v>
      </c>
      <c r="G65" s="27">
        <v>1</v>
      </c>
      <c r="H65" s="27">
        <v>14</v>
      </c>
      <c r="I65" s="27">
        <v>1</v>
      </c>
      <c r="J65" s="27" t="s">
        <v>379</v>
      </c>
      <c r="K65" s="27" t="s">
        <v>615</v>
      </c>
      <c r="L65" s="27"/>
      <c r="M65" s="27"/>
      <c r="N65" s="27"/>
      <c r="O65" s="27"/>
      <c r="P65" s="24"/>
      <c r="Q65" s="24"/>
      <c r="R65" s="24" t="s">
        <v>726</v>
      </c>
      <c r="S65" s="24"/>
      <c r="T65" s="24"/>
      <c r="U65" s="24" t="s">
        <v>679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22" customFormat="1" ht="11.25">
      <c r="A66" s="24"/>
      <c r="B66" s="24" t="s">
        <v>727</v>
      </c>
      <c r="C66" s="27" t="s">
        <v>1244</v>
      </c>
      <c r="D66" s="27">
        <v>100</v>
      </c>
      <c r="E66" s="27">
        <v>3</v>
      </c>
      <c r="F66" s="27">
        <v>6</v>
      </c>
      <c r="G66" s="27">
        <v>3</v>
      </c>
      <c r="H66" s="27">
        <v>11.2</v>
      </c>
      <c r="I66" s="27">
        <v>3.5</v>
      </c>
      <c r="J66" s="27" t="s">
        <v>379</v>
      </c>
      <c r="K66" s="27"/>
      <c r="L66" s="27"/>
      <c r="M66" s="27"/>
      <c r="N66" s="27"/>
      <c r="O66" s="27"/>
      <c r="P66" s="24"/>
      <c r="Q66" s="24"/>
      <c r="R66" s="24" t="s">
        <v>713</v>
      </c>
      <c r="S66" s="24"/>
      <c r="T66" s="24"/>
      <c r="U66" s="24" t="s">
        <v>679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22" customFormat="1" ht="11.25">
      <c r="A67" s="24"/>
      <c r="B67" s="24" t="s">
        <v>728</v>
      </c>
      <c r="C67" s="27" t="s">
        <v>1245</v>
      </c>
      <c r="D67" s="27">
        <v>50</v>
      </c>
      <c r="E67" s="27">
        <v>1</v>
      </c>
      <c r="F67" s="27">
        <v>1</v>
      </c>
      <c r="G67" s="27">
        <v>1</v>
      </c>
      <c r="H67" s="27">
        <v>10</v>
      </c>
      <c r="I67" s="27">
        <v>6</v>
      </c>
      <c r="J67" s="27" t="s">
        <v>411</v>
      </c>
      <c r="K67" s="27" t="s">
        <v>730</v>
      </c>
      <c r="L67" s="27"/>
      <c r="M67" s="27"/>
      <c r="N67" s="27"/>
      <c r="O67" s="27"/>
      <c r="P67" s="24"/>
      <c r="Q67" s="24"/>
      <c r="R67" s="24" t="s">
        <v>729</v>
      </c>
      <c r="S67" s="24"/>
      <c r="T67" s="24"/>
      <c r="U67" s="24" t="s">
        <v>679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22" customFormat="1" ht="11.25">
      <c r="A68" s="24"/>
      <c r="B68" s="24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22" customFormat="1" ht="11.25">
      <c r="A69" s="24"/>
      <c r="B69" s="2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22" customFormat="1" ht="11.25">
      <c r="A70" s="24"/>
      <c r="B70" s="24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22" customFormat="1" ht="11.25">
      <c r="A71" s="24"/>
      <c r="B71" s="24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22" customFormat="1" ht="11.25">
      <c r="A72" s="24"/>
      <c r="B72" s="24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22" customFormat="1" ht="11.25">
      <c r="A73" s="24"/>
      <c r="B73" s="2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22" customFormat="1" ht="11.25">
      <c r="A74" s="24"/>
      <c r="B74" s="24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s="22" customFormat="1" ht="11.25">
      <c r="A75" s="24"/>
      <c r="B75" s="2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22" customFormat="1" ht="11.25">
      <c r="A76" s="24"/>
      <c r="B76" s="24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22" customFormat="1" ht="11.25">
      <c r="A77" s="24" t="s">
        <v>731</v>
      </c>
      <c r="B77" s="24" t="s">
        <v>732</v>
      </c>
      <c r="C77" s="27" t="s">
        <v>1246</v>
      </c>
      <c r="D77" s="27" t="s">
        <v>998</v>
      </c>
      <c r="E77" s="27">
        <v>3</v>
      </c>
      <c r="F77" s="27">
        <v>10</v>
      </c>
      <c r="G77" s="27">
        <v>3</v>
      </c>
      <c r="H77" s="27" t="s">
        <v>734</v>
      </c>
      <c r="I77" s="27">
        <v>12</v>
      </c>
      <c r="J77" s="27" t="s">
        <v>735</v>
      </c>
      <c r="K77" s="27"/>
      <c r="L77" s="27"/>
      <c r="M77" s="27"/>
      <c r="N77" s="27">
        <v>50</v>
      </c>
      <c r="O77" s="27" t="s">
        <v>999</v>
      </c>
      <c r="P77" s="24"/>
      <c r="Q77" s="24"/>
      <c r="R77" s="24" t="s">
        <v>733</v>
      </c>
      <c r="S77" s="24"/>
      <c r="T77" s="24"/>
      <c r="U77" s="24" t="s">
        <v>679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s="22" customFormat="1" ht="11.25">
      <c r="A78" s="24"/>
      <c r="B78" s="24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s="22" customFormat="1" ht="11.25">
      <c r="A79" s="24"/>
      <c r="B79" s="2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s="22" customFormat="1" ht="11.25">
      <c r="A80" s="24"/>
      <c r="B80" s="24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22" customFormat="1" ht="11.25">
      <c r="A81" s="24"/>
      <c r="B81" s="24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22" customFormat="1" ht="11.25">
      <c r="A82" s="24"/>
      <c r="B82" s="2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22" customFormat="1" ht="11.25">
      <c r="A83" s="24"/>
      <c r="B83" s="2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s="22" customFormat="1" ht="11.25">
      <c r="A84" s="24"/>
      <c r="B84" s="2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s="22" customFormat="1" ht="11.25">
      <c r="A85" s="24"/>
      <c r="B85" s="2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s="22" customFormat="1" ht="11.25">
      <c r="A86" s="24"/>
      <c r="B86" s="24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s="22" customFormat="1" ht="11.25">
      <c r="A87" s="24"/>
      <c r="B87" s="2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s="22" customFormat="1" ht="11.25">
      <c r="A88" s="24"/>
      <c r="B88" s="2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s="22" customFormat="1" ht="11.25">
      <c r="A89" s="24"/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s="22" customFormat="1" ht="11.25">
      <c r="A90" s="24"/>
      <c r="B90" s="2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s="22" customFormat="1" ht="11.25">
      <c r="A91" s="24"/>
      <c r="B91" s="2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s="22" customFormat="1" ht="11.25">
      <c r="A92" s="24"/>
      <c r="B92" s="2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s="22" customFormat="1" ht="11.25">
      <c r="A93" s="24"/>
      <c r="B93" s="24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s="22" customFormat="1" ht="11.25">
      <c r="A94" s="24"/>
      <c r="B94" s="2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s="22" customFormat="1" ht="11.25">
      <c r="A95" s="24"/>
      <c r="B95" s="24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s="22" customFormat="1" ht="11.25">
      <c r="A96" s="24"/>
      <c r="B96" s="2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s="22" customFormat="1" ht="11.25">
      <c r="A97" s="24"/>
      <c r="B97" s="2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s="22" customFormat="1" ht="11.25">
      <c r="A98" s="24" t="s">
        <v>117</v>
      </c>
      <c r="B98" s="24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2:256" s="22" customFormat="1" ht="11.25">
      <c r="B99" s="24" t="s">
        <v>736</v>
      </c>
      <c r="C99" s="27" t="s">
        <v>1247</v>
      </c>
      <c r="D99" s="27">
        <v>125</v>
      </c>
      <c r="E99" s="27">
        <v>3</v>
      </c>
      <c r="F99" s="27">
        <v>50</v>
      </c>
      <c r="G99" s="27">
        <v>8</v>
      </c>
      <c r="H99" s="27">
        <v>14</v>
      </c>
      <c r="I99" s="27">
        <v>9</v>
      </c>
      <c r="J99" s="27" t="s">
        <v>725</v>
      </c>
      <c r="K99" s="27"/>
      <c r="L99" s="27"/>
      <c r="M99" s="27"/>
      <c r="N99" s="27"/>
      <c r="O99" s="27"/>
      <c r="P99" s="24"/>
      <c r="Q99" s="24"/>
      <c r="R99" s="24" t="s">
        <v>737</v>
      </c>
      <c r="S99" s="24"/>
      <c r="T99" s="24"/>
      <c r="U99" s="24" t="s">
        <v>684</v>
      </c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s="22" customFormat="1" ht="11.25">
      <c r="A100" s="24"/>
      <c r="B100" s="24" t="s">
        <v>414</v>
      </c>
      <c r="C100" s="27" t="s">
        <v>783</v>
      </c>
      <c r="D100" s="27">
        <v>75</v>
      </c>
      <c r="E100" s="27">
        <v>10</v>
      </c>
      <c r="F100" s="27">
        <v>300</v>
      </c>
      <c r="G100" s="27">
        <v>20</v>
      </c>
      <c r="H100" s="27">
        <v>27</v>
      </c>
      <c r="I100" s="27">
        <v>15</v>
      </c>
      <c r="J100" s="27" t="s">
        <v>681</v>
      </c>
      <c r="K100" s="27" t="s">
        <v>739</v>
      </c>
      <c r="L100" s="27"/>
      <c r="M100" s="27"/>
      <c r="N100" s="27"/>
      <c r="O100" s="27"/>
      <c r="P100" s="24"/>
      <c r="Q100" s="24"/>
      <c r="R100" s="24" t="s">
        <v>738</v>
      </c>
      <c r="S100" s="24"/>
      <c r="T100" s="24"/>
      <c r="U100" s="24" t="s">
        <v>684</v>
      </c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s="22" customFormat="1" ht="11.25">
      <c r="A101" s="24"/>
      <c r="B101" s="24" t="s">
        <v>740</v>
      </c>
      <c r="C101" s="27" t="s">
        <v>1248</v>
      </c>
      <c r="D101" s="27">
        <v>150</v>
      </c>
      <c r="E101" s="27">
        <v>3</v>
      </c>
      <c r="F101" s="27">
        <v>50</v>
      </c>
      <c r="G101" s="27">
        <v>8</v>
      </c>
      <c r="H101" s="27">
        <v>18</v>
      </c>
      <c r="I101" s="27">
        <v>7</v>
      </c>
      <c r="J101" s="27" t="s">
        <v>681</v>
      </c>
      <c r="K101" s="27"/>
      <c r="L101" s="27"/>
      <c r="M101" s="27"/>
      <c r="N101" s="27"/>
      <c r="O101" s="27"/>
      <c r="P101" s="24"/>
      <c r="Q101" s="24"/>
      <c r="R101" s="24" t="s">
        <v>741</v>
      </c>
      <c r="S101" s="24"/>
      <c r="T101" s="24"/>
      <c r="U101" s="24" t="s">
        <v>684</v>
      </c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s="22" customFormat="1" ht="11.25">
      <c r="A102" s="24"/>
      <c r="B102" s="24" t="s">
        <v>742</v>
      </c>
      <c r="C102" s="27" t="s">
        <v>783</v>
      </c>
      <c r="D102" s="27">
        <v>150</v>
      </c>
      <c r="E102" s="27">
        <v>2</v>
      </c>
      <c r="F102" s="27">
        <v>12</v>
      </c>
      <c r="G102" s="27">
        <v>3</v>
      </c>
      <c r="H102" s="27">
        <v>9</v>
      </c>
      <c r="I102" s="27">
        <v>7</v>
      </c>
      <c r="J102" s="27" t="s">
        <v>379</v>
      </c>
      <c r="K102" s="27"/>
      <c r="L102" s="27"/>
      <c r="M102" s="27"/>
      <c r="N102" s="27"/>
      <c r="O102" s="27"/>
      <c r="P102" s="24"/>
      <c r="Q102" s="24"/>
      <c r="R102" s="24" t="s">
        <v>743</v>
      </c>
      <c r="S102" s="24"/>
      <c r="T102" s="24"/>
      <c r="U102" s="24" t="s">
        <v>675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s="22" customFormat="1" ht="11.25">
      <c r="A103" s="24"/>
      <c r="B103" s="24" t="s">
        <v>744</v>
      </c>
      <c r="C103" s="27" t="s">
        <v>1247</v>
      </c>
      <c r="D103" s="27">
        <v>325</v>
      </c>
      <c r="E103" s="27">
        <v>2</v>
      </c>
      <c r="F103" s="27">
        <v>10</v>
      </c>
      <c r="G103" s="27">
        <v>3</v>
      </c>
      <c r="H103" s="27">
        <v>7</v>
      </c>
      <c r="I103" s="27">
        <v>8</v>
      </c>
      <c r="J103" s="27" t="s">
        <v>379</v>
      </c>
      <c r="K103" s="27"/>
      <c r="L103" s="27"/>
      <c r="M103" s="27"/>
      <c r="N103" s="27"/>
      <c r="O103" s="27"/>
      <c r="P103" s="24"/>
      <c r="Q103" s="24"/>
      <c r="R103" s="24" t="s">
        <v>713</v>
      </c>
      <c r="S103" s="24"/>
      <c r="T103" s="24"/>
      <c r="U103" s="24" t="s">
        <v>679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s="22" customFormat="1" ht="11.25">
      <c r="A104" s="24"/>
      <c r="B104" s="24" t="s">
        <v>745</v>
      </c>
      <c r="C104" s="27" t="s">
        <v>783</v>
      </c>
      <c r="D104" s="27" t="s">
        <v>118</v>
      </c>
      <c r="E104" s="27">
        <v>2</v>
      </c>
      <c r="F104" s="27">
        <v>12</v>
      </c>
      <c r="G104" s="27">
        <v>3</v>
      </c>
      <c r="H104" s="27">
        <v>40</v>
      </c>
      <c r="I104" s="27">
        <v>7</v>
      </c>
      <c r="J104" s="27" t="s">
        <v>681</v>
      </c>
      <c r="K104" s="27" t="s">
        <v>993</v>
      </c>
      <c r="L104" s="27"/>
      <c r="M104" s="27"/>
      <c r="N104" s="27"/>
      <c r="O104" s="27" t="s">
        <v>994</v>
      </c>
      <c r="P104" s="24"/>
      <c r="Q104" s="24"/>
      <c r="R104" s="24" t="s">
        <v>746</v>
      </c>
      <c r="S104" s="24"/>
      <c r="T104" s="24"/>
      <c r="U104" s="24" t="s">
        <v>679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s="22" customFormat="1" ht="11.25">
      <c r="A105" s="24"/>
      <c r="B105" s="24" t="s">
        <v>747</v>
      </c>
      <c r="C105" s="27" t="s">
        <v>1248</v>
      </c>
      <c r="D105" s="27">
        <v>350</v>
      </c>
      <c r="E105" s="27">
        <v>3</v>
      </c>
      <c r="F105" s="27">
        <v>10</v>
      </c>
      <c r="G105" s="27">
        <v>3</v>
      </c>
      <c r="H105" s="27">
        <v>15</v>
      </c>
      <c r="I105" s="27">
        <v>7</v>
      </c>
      <c r="J105" s="27" t="s">
        <v>379</v>
      </c>
      <c r="K105" s="27"/>
      <c r="L105" s="27"/>
      <c r="M105" s="27"/>
      <c r="N105" s="27"/>
      <c r="O105" s="27"/>
      <c r="P105" s="24"/>
      <c r="Q105" s="24"/>
      <c r="R105" s="24" t="s">
        <v>713</v>
      </c>
      <c r="S105" s="24"/>
      <c r="T105" s="24"/>
      <c r="U105" s="24" t="s">
        <v>679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s="22" customFormat="1" ht="11.25">
      <c r="A106" s="24"/>
      <c r="B106" s="24" t="s">
        <v>748</v>
      </c>
      <c r="C106" s="27" t="s">
        <v>1248</v>
      </c>
      <c r="D106" s="27">
        <v>150</v>
      </c>
      <c r="E106" s="27">
        <v>3</v>
      </c>
      <c r="F106" s="27">
        <v>10</v>
      </c>
      <c r="G106" s="27">
        <v>3</v>
      </c>
      <c r="H106" s="27">
        <v>15</v>
      </c>
      <c r="I106" s="27">
        <v>5</v>
      </c>
      <c r="J106" s="27" t="s">
        <v>725</v>
      </c>
      <c r="K106" s="27"/>
      <c r="L106" s="27"/>
      <c r="M106" s="27"/>
      <c r="N106" s="27"/>
      <c r="O106" s="27"/>
      <c r="P106" s="24"/>
      <c r="Q106" s="24"/>
      <c r="R106" s="24" t="s">
        <v>713</v>
      </c>
      <c r="S106" s="24"/>
      <c r="T106" s="24"/>
      <c r="U106" s="24" t="s">
        <v>679</v>
      </c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s="22" customFormat="1" ht="11.25">
      <c r="A107" s="24"/>
      <c r="B107" s="24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s="22" customFormat="1" ht="11.25">
      <c r="A108" s="24"/>
      <c r="B108" s="24"/>
      <c r="C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s="22" customFormat="1" ht="11.25">
      <c r="A109" s="24"/>
      <c r="B109" s="24"/>
      <c r="C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s="22" customFormat="1" ht="11.25">
      <c r="A110" s="24"/>
      <c r="B110" s="24"/>
      <c r="C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s="22" customFormat="1" ht="11.25">
      <c r="A111" s="24"/>
      <c r="B111" s="24"/>
      <c r="C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s="22" customFormat="1" ht="11.25">
      <c r="A112" s="24"/>
      <c r="B112" s="24"/>
      <c r="C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s="22" customFormat="1" ht="11.25">
      <c r="A113" s="24"/>
      <c r="B113" s="24"/>
      <c r="C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s="22" customFormat="1" ht="11.25">
      <c r="A114" s="24"/>
      <c r="B114" s="24"/>
      <c r="C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s="22" customFormat="1" ht="11.25">
      <c r="A115" s="24"/>
      <c r="B115" s="24"/>
      <c r="C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s="22" customFormat="1" ht="11.25">
      <c r="A116" s="24"/>
      <c r="B116" s="24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s="22" customFormat="1" ht="11.25">
      <c r="A117" s="24"/>
      <c r="B117" s="24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s="22" customFormat="1" ht="11.25">
      <c r="A118" s="24"/>
      <c r="B118" s="24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s="22" customFormat="1" ht="11.25">
      <c r="A119" s="24"/>
      <c r="B119" s="24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s="22" customFormat="1" ht="11.25">
      <c r="A120" s="24"/>
      <c r="B120" s="24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s="22" customFormat="1" ht="11.25">
      <c r="A121" s="24"/>
      <c r="B121" s="24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s="22" customFormat="1" ht="11.25">
      <c r="A122" s="24"/>
      <c r="B122" s="24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s="22" customFormat="1" ht="11.25">
      <c r="A123" s="24"/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s="22" customFormat="1" ht="11.25">
      <c r="A124" s="24" t="s">
        <v>749</v>
      </c>
      <c r="B124" s="24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s="22" customFormat="1" ht="11.25">
      <c r="A125" s="24"/>
      <c r="B125" s="24" t="s">
        <v>750</v>
      </c>
      <c r="C125" s="27" t="s">
        <v>1249</v>
      </c>
      <c r="D125" s="27">
        <v>100</v>
      </c>
      <c r="E125" s="27">
        <v>2</v>
      </c>
      <c r="F125" s="27">
        <v>2</v>
      </c>
      <c r="G125" s="27">
        <v>2</v>
      </c>
      <c r="H125" s="27">
        <v>22</v>
      </c>
      <c r="I125" s="27">
        <v>9</v>
      </c>
      <c r="J125" s="27" t="s">
        <v>379</v>
      </c>
      <c r="K125" s="27"/>
      <c r="L125" s="27"/>
      <c r="M125" s="27"/>
      <c r="N125" s="27"/>
      <c r="O125" s="27"/>
      <c r="P125" s="24"/>
      <c r="Q125" s="24"/>
      <c r="R125" s="24" t="s">
        <v>752</v>
      </c>
      <c r="S125" s="24"/>
      <c r="T125" s="24"/>
      <c r="U125" s="24" t="s">
        <v>751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s="22" customFormat="1" ht="11.25">
      <c r="A126" s="24"/>
      <c r="B126" s="24" t="s">
        <v>753</v>
      </c>
      <c r="C126" s="27" t="s">
        <v>783</v>
      </c>
      <c r="D126" s="27">
        <v>50</v>
      </c>
      <c r="E126" s="27">
        <v>2</v>
      </c>
      <c r="F126" s="27">
        <v>2</v>
      </c>
      <c r="G126" s="27">
        <v>2</v>
      </c>
      <c r="H126" s="27">
        <v>22</v>
      </c>
      <c r="I126" s="27">
        <v>8</v>
      </c>
      <c r="J126" s="27" t="s">
        <v>593</v>
      </c>
      <c r="K126" s="27"/>
      <c r="L126" s="27"/>
      <c r="M126" s="27"/>
      <c r="N126" s="27"/>
      <c r="O126" s="27"/>
      <c r="P126" s="24"/>
      <c r="Q126" s="24"/>
      <c r="R126" s="24" t="s">
        <v>754</v>
      </c>
      <c r="S126" s="24"/>
      <c r="T126" s="24"/>
      <c r="U126" s="24" t="s">
        <v>751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s="22" customFormat="1" ht="11.25">
      <c r="A127" s="24"/>
      <c r="B127" s="24" t="s">
        <v>755</v>
      </c>
      <c r="C127" s="27" t="s">
        <v>783</v>
      </c>
      <c r="D127" s="27">
        <v>50</v>
      </c>
      <c r="E127" s="27">
        <v>1</v>
      </c>
      <c r="F127" s="27">
        <v>5</v>
      </c>
      <c r="G127" s="27">
        <v>2</v>
      </c>
      <c r="H127" s="27">
        <v>18</v>
      </c>
      <c r="I127" s="27">
        <v>6</v>
      </c>
      <c r="J127" s="27" t="s">
        <v>593</v>
      </c>
      <c r="K127" s="27"/>
      <c r="L127" s="27"/>
      <c r="M127" s="27"/>
      <c r="N127" s="27"/>
      <c r="O127" s="27"/>
      <c r="P127" s="24"/>
      <c r="Q127" s="24"/>
      <c r="R127" s="24" t="s">
        <v>756</v>
      </c>
      <c r="S127" s="24"/>
      <c r="T127" s="24"/>
      <c r="U127" s="24" t="s">
        <v>751</v>
      </c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s="22" customFormat="1" ht="11.25">
      <c r="A128" s="24"/>
      <c r="B128" s="24" t="s">
        <v>757</v>
      </c>
      <c r="C128" s="27" t="s">
        <v>1250</v>
      </c>
      <c r="D128" s="27">
        <v>150</v>
      </c>
      <c r="E128" s="27">
        <v>2</v>
      </c>
      <c r="F128" s="27">
        <v>2</v>
      </c>
      <c r="G128" s="27">
        <v>2</v>
      </c>
      <c r="H128" s="27">
        <v>22</v>
      </c>
      <c r="I128" s="27">
        <v>9</v>
      </c>
      <c r="J128" s="27" t="s">
        <v>379</v>
      </c>
      <c r="K128" s="27"/>
      <c r="L128" s="27"/>
      <c r="M128" s="27"/>
      <c r="N128" s="27"/>
      <c r="O128" s="27"/>
      <c r="P128" s="24"/>
      <c r="Q128" s="24"/>
      <c r="R128" s="24" t="s">
        <v>758</v>
      </c>
      <c r="S128" s="24"/>
      <c r="T128" s="24"/>
      <c r="U128" s="24" t="s">
        <v>751</v>
      </c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s="22" customFormat="1" ht="11.25">
      <c r="A129" s="24"/>
      <c r="B129" s="24" t="s">
        <v>759</v>
      </c>
      <c r="C129" s="27" t="s">
        <v>783</v>
      </c>
      <c r="D129" s="27">
        <v>75</v>
      </c>
      <c r="E129" s="27">
        <v>2</v>
      </c>
      <c r="F129" s="27">
        <v>2</v>
      </c>
      <c r="G129" s="27">
        <v>2</v>
      </c>
      <c r="H129" s="27">
        <v>22</v>
      </c>
      <c r="I129" s="27">
        <v>7</v>
      </c>
      <c r="J129" s="27" t="s">
        <v>593</v>
      </c>
      <c r="K129" s="27"/>
      <c r="L129" s="27"/>
      <c r="M129" s="27"/>
      <c r="N129" s="27"/>
      <c r="O129" s="27"/>
      <c r="P129" s="24"/>
      <c r="Q129" s="24"/>
      <c r="R129" s="24" t="s">
        <v>760</v>
      </c>
      <c r="S129" s="24"/>
      <c r="T129" s="24"/>
      <c r="U129" s="24" t="s">
        <v>751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s="22" customFormat="1" ht="11.25">
      <c r="A130" s="24"/>
      <c r="B130" s="24" t="s">
        <v>761</v>
      </c>
      <c r="C130" s="27" t="s">
        <v>783</v>
      </c>
      <c r="D130" s="27">
        <v>75</v>
      </c>
      <c r="E130" s="27">
        <v>1</v>
      </c>
      <c r="F130" s="27">
        <v>5</v>
      </c>
      <c r="G130" s="27">
        <v>2</v>
      </c>
      <c r="H130" s="27">
        <v>18</v>
      </c>
      <c r="I130" s="27">
        <v>5</v>
      </c>
      <c r="J130" s="27" t="s">
        <v>593</v>
      </c>
      <c r="K130" s="27"/>
      <c r="L130" s="27"/>
      <c r="M130" s="27"/>
      <c r="N130" s="27"/>
      <c r="O130" s="27"/>
      <c r="P130" s="24"/>
      <c r="Q130" s="24"/>
      <c r="R130" s="24" t="s">
        <v>762</v>
      </c>
      <c r="S130" s="24"/>
      <c r="T130" s="24"/>
      <c r="U130" s="24" t="s">
        <v>751</v>
      </c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s="22" customFormat="1" ht="11.25">
      <c r="A131" s="24"/>
      <c r="B131" s="24" t="s">
        <v>763</v>
      </c>
      <c r="C131" s="27" t="s">
        <v>1248</v>
      </c>
      <c r="D131" s="27">
        <v>250</v>
      </c>
      <c r="E131" s="27">
        <v>3</v>
      </c>
      <c r="F131" s="27">
        <v>5</v>
      </c>
      <c r="G131" s="27">
        <v>1</v>
      </c>
      <c r="H131" s="27">
        <v>17</v>
      </c>
      <c r="I131" s="27">
        <v>7</v>
      </c>
      <c r="J131" s="27" t="s">
        <v>379</v>
      </c>
      <c r="K131" s="27"/>
      <c r="L131" s="27"/>
      <c r="M131" s="27"/>
      <c r="N131" s="27"/>
      <c r="O131" s="27"/>
      <c r="P131" s="24"/>
      <c r="Q131" s="24"/>
      <c r="R131" s="24" t="s">
        <v>764</v>
      </c>
      <c r="S131" s="24"/>
      <c r="T131" s="24"/>
      <c r="U131" s="24" t="s">
        <v>679</v>
      </c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s="22" customFormat="1" ht="11.25">
      <c r="A132" s="24"/>
      <c r="B132" s="24" t="s">
        <v>765</v>
      </c>
      <c r="C132" s="27" t="s">
        <v>1245</v>
      </c>
      <c r="D132" s="27">
        <v>125</v>
      </c>
      <c r="E132" s="27">
        <v>3</v>
      </c>
      <c r="F132" s="27">
        <v>5</v>
      </c>
      <c r="G132" s="27">
        <v>1</v>
      </c>
      <c r="H132" s="27">
        <v>18</v>
      </c>
      <c r="I132" s="27">
        <v>8</v>
      </c>
      <c r="J132" s="27" t="s">
        <v>379</v>
      </c>
      <c r="K132" s="27"/>
      <c r="L132" s="27"/>
      <c r="M132" s="27"/>
      <c r="N132" s="27"/>
      <c r="O132" s="27"/>
      <c r="P132" s="24"/>
      <c r="Q132" s="24"/>
      <c r="R132" s="24" t="s">
        <v>756</v>
      </c>
      <c r="S132" s="24"/>
      <c r="T132" s="24"/>
      <c r="U132" s="24" t="s">
        <v>679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s="22" customFormat="1" ht="11.25">
      <c r="A133" s="24"/>
      <c r="B133" s="24" t="s">
        <v>766</v>
      </c>
      <c r="C133" s="27" t="s">
        <v>1251</v>
      </c>
      <c r="D133" s="27">
        <v>175</v>
      </c>
      <c r="E133" s="27">
        <v>3</v>
      </c>
      <c r="F133" s="27">
        <v>5</v>
      </c>
      <c r="G133" s="27">
        <v>1</v>
      </c>
      <c r="H133" s="27">
        <v>18</v>
      </c>
      <c r="I133" s="27">
        <v>7</v>
      </c>
      <c r="J133" s="27" t="s">
        <v>379</v>
      </c>
      <c r="K133" s="27"/>
      <c r="L133" s="27"/>
      <c r="M133" s="27"/>
      <c r="N133" s="27"/>
      <c r="O133" s="27"/>
      <c r="P133" s="24"/>
      <c r="Q133" s="24"/>
      <c r="R133" s="24" t="s">
        <v>762</v>
      </c>
      <c r="S133" s="24"/>
      <c r="T133" s="24"/>
      <c r="U133" s="24" t="s">
        <v>679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s="22" customFormat="1" ht="11.25">
      <c r="A134" s="24"/>
      <c r="B134" s="24" t="s">
        <v>767</v>
      </c>
      <c r="C134" s="27" t="s">
        <v>783</v>
      </c>
      <c r="D134" s="27">
        <v>350</v>
      </c>
      <c r="E134" s="27">
        <v>3</v>
      </c>
      <c r="F134" s="27">
        <v>5</v>
      </c>
      <c r="G134" s="27">
        <v>1</v>
      </c>
      <c r="H134" s="27">
        <v>20</v>
      </c>
      <c r="I134" s="27">
        <v>7</v>
      </c>
      <c r="J134" s="27" t="s">
        <v>379</v>
      </c>
      <c r="K134" s="27"/>
      <c r="L134" s="27"/>
      <c r="M134" s="27"/>
      <c r="N134" s="27"/>
      <c r="O134" s="27"/>
      <c r="P134" s="24"/>
      <c r="Q134" s="24"/>
      <c r="R134" s="24" t="s">
        <v>768</v>
      </c>
      <c r="S134" s="24"/>
      <c r="T134" s="24"/>
      <c r="U134" s="24" t="s">
        <v>679</v>
      </c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s="22" customFormat="1" ht="11.25">
      <c r="A135" s="24"/>
      <c r="B135" s="24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s="22" customFormat="1" ht="11.25">
      <c r="A136" s="24"/>
      <c r="B136" s="24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s="22" customFormat="1" ht="11.25">
      <c r="A137" s="24"/>
      <c r="B137" s="2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s="22" customFormat="1" ht="11.25">
      <c r="A138" s="24"/>
      <c r="B138" s="24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s="22" customFormat="1" ht="11.25">
      <c r="A139" s="24"/>
      <c r="B139" s="24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s="22" customFormat="1" ht="11.25">
      <c r="A140" s="24"/>
      <c r="B140" s="24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s="22" customFormat="1" ht="11.25">
      <c r="A141" s="24"/>
      <c r="B141" s="24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s="22" customFormat="1" ht="11.25">
      <c r="A142" s="24"/>
      <c r="B142" s="24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22" customFormat="1" ht="11.25">
      <c r="A143" s="24"/>
      <c r="B143" s="24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s="22" customFormat="1" ht="11.25">
      <c r="A144" s="24"/>
      <c r="B144" s="24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s="22" customFormat="1" ht="11.25">
      <c r="A145" s="24"/>
      <c r="B145" s="24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s="22" customFormat="1" ht="11.25">
      <c r="A146" s="24"/>
      <c r="B146" s="24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s="22" customFormat="1" ht="11.25">
      <c r="A147" s="24"/>
      <c r="B147" s="24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s="22" customFormat="1" ht="11.25">
      <c r="A148" s="24"/>
      <c r="B148" s="24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s="22" customFormat="1" ht="11.25">
      <c r="A149" s="24"/>
      <c r="B149" s="24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s="22" customFormat="1" ht="11.25">
      <c r="A150" s="24"/>
      <c r="B150" s="24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s="22" customFormat="1" ht="11.25">
      <c r="A151" s="24" t="s">
        <v>769</v>
      </c>
      <c r="B151" s="2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s="22" customFormat="1" ht="11.25">
      <c r="A152" s="24"/>
      <c r="B152" s="24" t="s">
        <v>770</v>
      </c>
      <c r="C152" s="27" t="s">
        <v>62</v>
      </c>
      <c r="D152" s="27">
        <v>50</v>
      </c>
      <c r="E152" s="27">
        <v>1</v>
      </c>
      <c r="F152" s="27">
        <v>10</v>
      </c>
      <c r="G152" s="27">
        <v>1</v>
      </c>
      <c r="H152" s="27">
        <v>48</v>
      </c>
      <c r="I152" s="27">
        <v>8.5</v>
      </c>
      <c r="J152" s="27" t="s">
        <v>681</v>
      </c>
      <c r="K152" s="27" t="s">
        <v>1000</v>
      </c>
      <c r="L152" s="27"/>
      <c r="M152" s="27"/>
      <c r="N152" s="27"/>
      <c r="O152" s="27"/>
      <c r="P152" s="24"/>
      <c r="Q152" s="24"/>
      <c r="R152" s="24" t="s">
        <v>771</v>
      </c>
      <c r="S152" s="24"/>
      <c r="T152" s="24"/>
      <c r="U152" s="24" t="s">
        <v>679</v>
      </c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s="22" customFormat="1" ht="11.25">
      <c r="A153" s="24"/>
      <c r="B153" s="24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s="22" customFormat="1" ht="11.25">
      <c r="A154" s="24"/>
      <c r="B154" s="24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256" s="22" customFormat="1" ht="11.25">
      <c r="A155" s="24"/>
      <c r="B155" s="24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1:256" s="22" customFormat="1" ht="11.25">
      <c r="A156" s="24"/>
      <c r="B156" s="24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1:256" s="22" customFormat="1" ht="11.25">
      <c r="A157" s="24"/>
      <c r="B157" s="24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256" s="22" customFormat="1" ht="11.25">
      <c r="A158" s="24"/>
      <c r="B158" s="24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s="22" customFormat="1" ht="11.25">
      <c r="A159" s="24"/>
      <c r="B159" s="24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s="22" customFormat="1" ht="11.25">
      <c r="A160" s="24"/>
      <c r="B160" s="24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s="22" customFormat="1" ht="11.25">
      <c r="A161" s="24"/>
      <c r="B161" s="24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s="22" customFormat="1" ht="11.25">
      <c r="A162" s="24"/>
      <c r="B162" s="24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s="22" customFormat="1" ht="11.25">
      <c r="A163" s="24"/>
      <c r="B163" s="24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s="22" customFormat="1" ht="11.25">
      <c r="A164" s="24"/>
      <c r="B164" s="2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s="22" customFormat="1" ht="11.25">
      <c r="A165" s="24"/>
      <c r="B165" s="24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s="22" customFormat="1" ht="11.25">
      <c r="A166" s="24"/>
      <c r="B166" s="24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s="22" customFormat="1" ht="11.25">
      <c r="A167" s="24"/>
      <c r="B167" s="24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s="22" customFormat="1" ht="11.25">
      <c r="A168" s="24"/>
      <c r="B168" s="24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56" s="22" customFormat="1" ht="11.25">
      <c r="A169" s="24"/>
      <c r="B169" s="24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1:256" s="22" customFormat="1" ht="11.25">
      <c r="A170" s="24"/>
      <c r="B170" s="2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1:256" s="22" customFormat="1" ht="11.25">
      <c r="A171" s="24"/>
      <c r="B171" s="2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56" s="22" customFormat="1" ht="11.25">
      <c r="A172" s="24"/>
      <c r="B172" s="24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1:256" s="22" customFormat="1" ht="11.25">
      <c r="A173" s="24" t="s">
        <v>954</v>
      </c>
      <c r="B173" s="24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1:256" s="22" customFormat="1" ht="11.25">
      <c r="A174" s="24"/>
      <c r="B174" s="24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1:256" s="22" customFormat="1" ht="11.25">
      <c r="A175" s="24"/>
      <c r="B175" s="24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s="22" customFormat="1" ht="11.25">
      <c r="A176" s="24"/>
      <c r="B176" s="24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s="22" customFormat="1" ht="11.25">
      <c r="A177" s="24"/>
      <c r="B177" s="24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s="22" customFormat="1" ht="11.25">
      <c r="A178" s="24"/>
      <c r="B178" s="24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1:256" s="22" customFormat="1" ht="11.25">
      <c r="A179" s="24"/>
      <c r="B179" s="24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s="22" customFormat="1" ht="11.25">
      <c r="A180" s="24"/>
      <c r="B180" s="24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1:256" s="22" customFormat="1" ht="11.25">
      <c r="A181" s="24"/>
      <c r="B181" s="24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1:256" s="22" customFormat="1" ht="11.25">
      <c r="A182" s="24"/>
      <c r="B182" s="24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1:256" s="22" customFormat="1" ht="11.25">
      <c r="A183" s="24"/>
      <c r="B183" s="24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s="22" customFormat="1" ht="11.25">
      <c r="A184" s="24"/>
      <c r="B184" s="24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256" s="22" customFormat="1" ht="11.25">
      <c r="A185" s="24"/>
      <c r="B185" s="24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1:256" s="22" customFormat="1" ht="11.25">
      <c r="A186" s="24"/>
      <c r="B186" s="24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s="22" customFormat="1" ht="11.25">
      <c r="A187" s="24"/>
      <c r="B187" s="24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1:256" s="22" customFormat="1" ht="11.25">
      <c r="A188" s="24"/>
      <c r="B188" s="24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1:256" s="22" customFormat="1" ht="11.25">
      <c r="A189" s="24"/>
      <c r="B189" s="24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1:256" s="22" customFormat="1" ht="11.25">
      <c r="A190" s="24"/>
      <c r="B190" s="24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1:256" s="22" customFormat="1" ht="11.25">
      <c r="A191" s="24"/>
      <c r="B191" s="2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1:256" s="22" customFormat="1" ht="11.25">
      <c r="A192" s="24"/>
      <c r="B192" s="24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1:256" s="22" customFormat="1" ht="11.25">
      <c r="A193" s="24"/>
      <c r="B193" s="24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1:256" s="22" customFormat="1" ht="11.25">
      <c r="A194" s="24"/>
      <c r="B194" s="24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1:256" s="22" customFormat="1" ht="11.25">
      <c r="A195" s="24"/>
      <c r="B195" s="24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1:256" s="22" customFormat="1" ht="11.25">
      <c r="A196" s="24"/>
      <c r="B196" s="24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s="22" customFormat="1" ht="11.25">
      <c r="A197" s="24"/>
      <c r="B197" s="24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1:256" s="22" customFormat="1" ht="11.25">
      <c r="A198" s="24"/>
      <c r="B198" s="24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1:256" s="22" customFormat="1" ht="11.25">
      <c r="A199" s="24"/>
      <c r="B199" s="24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s="22" customFormat="1" ht="11.25">
      <c r="A200" s="24"/>
      <c r="B200" s="24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</row>
    <row r="201" spans="1:256" s="22" customFormat="1" ht="11.25">
      <c r="A201" s="24"/>
      <c r="B201" s="24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</row>
    <row r="202" spans="1:256" s="22" customFormat="1" ht="11.25">
      <c r="A202" s="24" t="s">
        <v>809</v>
      </c>
      <c r="B202" s="24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1:256" s="22" customFormat="1" ht="11.25">
      <c r="A203" s="24"/>
      <c r="B203" s="24" t="s">
        <v>590</v>
      </c>
      <c r="C203" s="27"/>
      <c r="D203" s="27"/>
      <c r="E203" s="27"/>
      <c r="F203" s="27"/>
      <c r="G203" s="27">
        <f aca="true" t="shared" si="0" ref="G203:G223">H203*25</f>
        <v>1150</v>
      </c>
      <c r="H203" s="27">
        <v>46</v>
      </c>
      <c r="I203" s="27">
        <v>4</v>
      </c>
      <c r="J203" s="27" t="s">
        <v>591</v>
      </c>
      <c r="K203" s="27" t="s">
        <v>801</v>
      </c>
      <c r="L203" s="27"/>
      <c r="M203" s="27" t="s">
        <v>804</v>
      </c>
      <c r="N203" s="27"/>
      <c r="O203" s="27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1:256" s="22" customFormat="1" ht="11.25">
      <c r="A204" s="24"/>
      <c r="B204" s="24" t="s">
        <v>802</v>
      </c>
      <c r="C204" s="27"/>
      <c r="D204" s="27"/>
      <c r="E204" s="27"/>
      <c r="F204" s="27"/>
      <c r="G204" s="27">
        <f t="shared" si="0"/>
        <v>400</v>
      </c>
      <c r="H204" s="27">
        <v>16</v>
      </c>
      <c r="I204" s="27">
        <v>3</v>
      </c>
      <c r="J204" s="27" t="s">
        <v>379</v>
      </c>
      <c r="K204" s="27"/>
      <c r="L204" s="27"/>
      <c r="M204" s="27" t="s">
        <v>597</v>
      </c>
      <c r="N204" s="27"/>
      <c r="O204" s="27" t="s">
        <v>595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1:256" s="22" customFormat="1" ht="11.25">
      <c r="A205" s="24"/>
      <c r="B205" s="24" t="s">
        <v>803</v>
      </c>
      <c r="C205" s="27"/>
      <c r="D205" s="27"/>
      <c r="E205" s="27"/>
      <c r="F205" s="27"/>
      <c r="G205" s="27">
        <f t="shared" si="0"/>
        <v>875</v>
      </c>
      <c r="H205" s="27">
        <v>35</v>
      </c>
      <c r="I205" s="27">
        <v>3</v>
      </c>
      <c r="J205" s="27" t="s">
        <v>591</v>
      </c>
      <c r="K205" s="27"/>
      <c r="L205" s="27"/>
      <c r="M205" s="27" t="s">
        <v>597</v>
      </c>
      <c r="N205" s="27"/>
      <c r="O205" s="27" t="s">
        <v>598</v>
      </c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</row>
    <row r="206" spans="1:256" s="22" customFormat="1" ht="11.25">
      <c r="A206" s="24"/>
      <c r="B206" s="24" t="s">
        <v>805</v>
      </c>
      <c r="C206" s="27"/>
      <c r="D206" s="27"/>
      <c r="E206" s="27"/>
      <c r="F206" s="27"/>
      <c r="G206" s="27">
        <f t="shared" si="0"/>
        <v>200</v>
      </c>
      <c r="H206" s="27">
        <v>8</v>
      </c>
      <c r="I206" s="27">
        <v>3</v>
      </c>
      <c r="J206" s="27" t="s">
        <v>591</v>
      </c>
      <c r="K206" s="27"/>
      <c r="L206" s="27"/>
      <c r="M206" s="27" t="s">
        <v>599</v>
      </c>
      <c r="N206" s="27"/>
      <c r="O206" s="27" t="s">
        <v>600</v>
      </c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  <row r="207" spans="1:256" s="22" customFormat="1" ht="11.25">
      <c r="A207" s="24"/>
      <c r="B207" s="24" t="s">
        <v>806</v>
      </c>
      <c r="C207" s="27"/>
      <c r="D207" s="27"/>
      <c r="E207" s="27"/>
      <c r="F207" s="27"/>
      <c r="G207" s="27">
        <f t="shared" si="0"/>
        <v>800</v>
      </c>
      <c r="H207" s="27">
        <v>32</v>
      </c>
      <c r="I207" s="27">
        <v>14</v>
      </c>
      <c r="J207" s="27" t="s">
        <v>591</v>
      </c>
      <c r="K207" s="27"/>
      <c r="L207" s="27"/>
      <c r="M207" s="27" t="s">
        <v>599</v>
      </c>
      <c r="N207" s="27"/>
      <c r="O207" s="27" t="s">
        <v>807</v>
      </c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</row>
    <row r="208" spans="1:256" s="22" customFormat="1" ht="11.25">
      <c r="A208" s="24"/>
      <c r="B208" s="24" t="s">
        <v>601</v>
      </c>
      <c r="C208" s="27"/>
      <c r="D208" s="27"/>
      <c r="E208" s="27"/>
      <c r="F208" s="27"/>
      <c r="G208" s="27">
        <f t="shared" si="0"/>
        <v>750</v>
      </c>
      <c r="H208" s="27">
        <v>30</v>
      </c>
      <c r="I208" s="27">
        <v>10</v>
      </c>
      <c r="J208" s="27" t="s">
        <v>379</v>
      </c>
      <c r="K208" s="27"/>
      <c r="L208" s="27"/>
      <c r="M208" s="27" t="s">
        <v>597</v>
      </c>
      <c r="N208" s="27"/>
      <c r="O208" s="27" t="s">
        <v>603</v>
      </c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1:256" s="22" customFormat="1" ht="11.25">
      <c r="A209" s="24"/>
      <c r="B209" s="24" t="s">
        <v>604</v>
      </c>
      <c r="C209" s="27"/>
      <c r="D209" s="27"/>
      <c r="E209" s="27"/>
      <c r="F209" s="27"/>
      <c r="G209" s="27">
        <f t="shared" si="0"/>
        <v>2300</v>
      </c>
      <c r="H209" s="27">
        <v>92</v>
      </c>
      <c r="I209" s="27">
        <v>24</v>
      </c>
      <c r="J209" s="27" t="s">
        <v>591</v>
      </c>
      <c r="K209" s="27"/>
      <c r="L209" s="27"/>
      <c r="M209" s="27" t="s">
        <v>605</v>
      </c>
      <c r="N209" s="27"/>
      <c r="O209" s="27" t="s">
        <v>808</v>
      </c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1:256" s="22" customFormat="1" ht="11.25">
      <c r="A210" s="24"/>
      <c r="B210" s="24" t="s">
        <v>810</v>
      </c>
      <c r="C210" s="27"/>
      <c r="D210" s="27"/>
      <c r="E210" s="27"/>
      <c r="F210" s="27"/>
      <c r="G210" s="27">
        <f t="shared" si="0"/>
        <v>700</v>
      </c>
      <c r="H210" s="27">
        <v>28</v>
      </c>
      <c r="I210" s="27">
        <v>3</v>
      </c>
      <c r="J210" s="27" t="s">
        <v>591</v>
      </c>
      <c r="K210" s="27" t="s">
        <v>811</v>
      </c>
      <c r="L210" s="27"/>
      <c r="M210" s="27" t="s">
        <v>734</v>
      </c>
      <c r="N210" s="27"/>
      <c r="O210" s="27" t="s">
        <v>965</v>
      </c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1:256" s="22" customFormat="1" ht="11.25">
      <c r="A211" s="24"/>
      <c r="B211" s="24" t="s">
        <v>812</v>
      </c>
      <c r="C211" s="27"/>
      <c r="D211" s="27"/>
      <c r="E211" s="27"/>
      <c r="F211" s="27"/>
      <c r="G211" s="27">
        <f t="shared" si="0"/>
        <v>2750</v>
      </c>
      <c r="H211" s="27">
        <v>110</v>
      </c>
      <c r="I211" s="27">
        <v>18</v>
      </c>
      <c r="J211" s="27" t="s">
        <v>593</v>
      </c>
      <c r="K211" s="27"/>
      <c r="L211" s="27"/>
      <c r="M211" s="27" t="s">
        <v>606</v>
      </c>
      <c r="N211" s="27"/>
      <c r="O211" s="27" t="s">
        <v>607</v>
      </c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1:256" s="22" customFormat="1" ht="11.25">
      <c r="A212" s="24"/>
      <c r="B212" s="24" t="s">
        <v>608</v>
      </c>
      <c r="C212" s="27"/>
      <c r="D212" s="27"/>
      <c r="E212" s="27"/>
      <c r="F212" s="27"/>
      <c r="G212" s="27">
        <f t="shared" si="0"/>
        <v>1675</v>
      </c>
      <c r="H212" s="27">
        <v>67</v>
      </c>
      <c r="I212" s="27">
        <v>35</v>
      </c>
      <c r="J212" s="27" t="s">
        <v>379</v>
      </c>
      <c r="K212" s="27" t="s">
        <v>813</v>
      </c>
      <c r="L212" s="27"/>
      <c r="M212" s="27" t="s">
        <v>599</v>
      </c>
      <c r="N212" s="27"/>
      <c r="O212" s="27" t="s">
        <v>807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s="22" customFormat="1" ht="11.25">
      <c r="A213" s="24"/>
      <c r="B213" s="24" t="s">
        <v>814</v>
      </c>
      <c r="C213" s="27"/>
      <c r="D213" s="27"/>
      <c r="E213" s="27"/>
      <c r="F213" s="27"/>
      <c r="G213" s="27">
        <f t="shared" si="0"/>
        <v>50</v>
      </c>
      <c r="H213" s="27">
        <v>2</v>
      </c>
      <c r="I213" s="27">
        <v>15</v>
      </c>
      <c r="J213" s="27" t="s">
        <v>379</v>
      </c>
      <c r="K213" s="27"/>
      <c r="L213" s="27"/>
      <c r="M213" s="27" t="s">
        <v>599</v>
      </c>
      <c r="N213" s="27"/>
      <c r="O213" s="27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</row>
    <row r="214" spans="1:256" s="22" customFormat="1" ht="11.25">
      <c r="A214" s="24"/>
      <c r="B214" s="24" t="s">
        <v>815</v>
      </c>
      <c r="C214" s="27"/>
      <c r="D214" s="27"/>
      <c r="E214" s="27"/>
      <c r="F214" s="27"/>
      <c r="G214" s="27">
        <f t="shared" si="0"/>
        <v>25</v>
      </c>
      <c r="H214" s="27">
        <v>1</v>
      </c>
      <c r="I214" s="27">
        <v>7</v>
      </c>
      <c r="J214" s="27" t="s">
        <v>379</v>
      </c>
      <c r="K214" s="27"/>
      <c r="L214" s="27"/>
      <c r="M214" s="27" t="s">
        <v>596</v>
      </c>
      <c r="N214" s="27"/>
      <c r="O214" s="27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</row>
    <row r="215" spans="1:256" s="22" customFormat="1" ht="11.25">
      <c r="A215" s="24"/>
      <c r="B215" s="24" t="s">
        <v>816</v>
      </c>
      <c r="C215" s="27"/>
      <c r="D215" s="27"/>
      <c r="E215" s="27"/>
      <c r="F215" s="27"/>
      <c r="G215" s="27">
        <f t="shared" si="0"/>
        <v>5000</v>
      </c>
      <c r="H215" s="27">
        <v>200</v>
      </c>
      <c r="I215" s="27">
        <v>2</v>
      </c>
      <c r="J215" s="27" t="s">
        <v>817</v>
      </c>
      <c r="K215" s="27"/>
      <c r="L215" s="27"/>
      <c r="M215" s="27" t="s">
        <v>821</v>
      </c>
      <c r="N215" s="27"/>
      <c r="O215" s="27" t="s">
        <v>822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</row>
    <row r="216" spans="1:256" s="22" customFormat="1" ht="11.25">
      <c r="A216" s="24"/>
      <c r="B216" s="24" t="s">
        <v>820</v>
      </c>
      <c r="C216" s="27"/>
      <c r="D216" s="27"/>
      <c r="E216" s="27"/>
      <c r="F216" s="27"/>
      <c r="G216" s="27">
        <f t="shared" si="0"/>
        <v>12500</v>
      </c>
      <c r="H216" s="27">
        <v>500</v>
      </c>
      <c r="I216" s="27">
        <v>15</v>
      </c>
      <c r="J216" s="27" t="s">
        <v>817</v>
      </c>
      <c r="K216" s="27"/>
      <c r="L216" s="27"/>
      <c r="M216" s="27" t="s">
        <v>823</v>
      </c>
      <c r="N216" s="27"/>
      <c r="O216" s="27" t="s">
        <v>824</v>
      </c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1:256" s="22" customFormat="1" ht="11.25">
      <c r="A217" s="24"/>
      <c r="B217" s="24" t="s">
        <v>592</v>
      </c>
      <c r="C217" s="27"/>
      <c r="D217" s="27"/>
      <c r="E217" s="27"/>
      <c r="F217" s="27"/>
      <c r="G217" s="27">
        <f t="shared" si="0"/>
        <v>3000</v>
      </c>
      <c r="H217" s="27">
        <v>120</v>
      </c>
      <c r="I217" s="27">
        <v>17</v>
      </c>
      <c r="J217" s="27" t="s">
        <v>593</v>
      </c>
      <c r="K217" s="56" t="s">
        <v>962</v>
      </c>
      <c r="L217" s="27"/>
      <c r="M217" s="27"/>
      <c r="N217" s="27"/>
      <c r="O217" s="27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</row>
    <row r="218" spans="1:256" s="22" customFormat="1" ht="11.25">
      <c r="A218" s="24"/>
      <c r="B218" s="24"/>
      <c r="C218" s="27"/>
      <c r="D218" s="27"/>
      <c r="E218" s="27"/>
      <c r="F218" s="27"/>
      <c r="G218" s="27">
        <f t="shared" si="0"/>
        <v>0</v>
      </c>
      <c r="H218" s="27"/>
      <c r="I218" s="27"/>
      <c r="J218" s="27"/>
      <c r="K218" s="27"/>
      <c r="L218" s="27"/>
      <c r="M218" s="27"/>
      <c r="N218" s="27"/>
      <c r="O218" s="27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</row>
    <row r="219" spans="1:256" s="22" customFormat="1" ht="11.25">
      <c r="A219" s="24"/>
      <c r="B219" s="24"/>
      <c r="C219" s="27"/>
      <c r="D219" s="27"/>
      <c r="E219" s="27"/>
      <c r="F219" s="27"/>
      <c r="G219" s="27">
        <f t="shared" si="0"/>
        <v>0</v>
      </c>
      <c r="H219" s="27"/>
      <c r="I219" s="27"/>
      <c r="J219" s="27"/>
      <c r="K219" s="27"/>
      <c r="L219" s="27"/>
      <c r="M219" s="27"/>
      <c r="N219" s="27"/>
      <c r="O219" s="27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1:256" s="22" customFormat="1" ht="11.25">
      <c r="A220" s="24"/>
      <c r="B220" s="24"/>
      <c r="C220" s="27"/>
      <c r="D220" s="27"/>
      <c r="E220" s="27"/>
      <c r="F220" s="27"/>
      <c r="G220" s="27">
        <f t="shared" si="0"/>
        <v>0</v>
      </c>
      <c r="H220" s="27"/>
      <c r="I220" s="27"/>
      <c r="J220" s="27"/>
      <c r="K220" s="27"/>
      <c r="L220" s="27"/>
      <c r="M220" s="27"/>
      <c r="N220" s="27"/>
      <c r="O220" s="27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1:256" s="22" customFormat="1" ht="11.25">
      <c r="A221" s="24"/>
      <c r="B221" s="24"/>
      <c r="C221" s="27"/>
      <c r="D221" s="27"/>
      <c r="E221" s="27"/>
      <c r="F221" s="27"/>
      <c r="G221" s="27">
        <f t="shared" si="0"/>
        <v>0</v>
      </c>
      <c r="H221" s="27"/>
      <c r="I221" s="27"/>
      <c r="J221" s="27"/>
      <c r="K221" s="27"/>
      <c r="L221" s="27"/>
      <c r="M221" s="27"/>
      <c r="N221" s="27"/>
      <c r="O221" s="27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</row>
    <row r="222" spans="1:256" s="22" customFormat="1" ht="11.25">
      <c r="A222" s="24"/>
      <c r="B222" s="24"/>
      <c r="C222" s="27"/>
      <c r="D222" s="27"/>
      <c r="E222" s="27"/>
      <c r="F222" s="27"/>
      <c r="G222" s="27">
        <f t="shared" si="0"/>
        <v>0</v>
      </c>
      <c r="H222" s="27"/>
      <c r="I222" s="27"/>
      <c r="J222" s="27"/>
      <c r="K222" s="27"/>
      <c r="L222" s="27"/>
      <c r="M222" s="27"/>
      <c r="N222" s="27"/>
      <c r="O222" s="27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1:256" s="22" customFormat="1" ht="11.25">
      <c r="A223" s="24"/>
      <c r="B223" s="24"/>
      <c r="C223" s="27"/>
      <c r="D223" s="27"/>
      <c r="E223" s="27"/>
      <c r="F223" s="27"/>
      <c r="G223" s="27">
        <f t="shared" si="0"/>
        <v>0</v>
      </c>
      <c r="H223" s="27"/>
      <c r="I223" s="27"/>
      <c r="J223" s="27"/>
      <c r="K223" s="27"/>
      <c r="L223" s="27"/>
      <c r="M223" s="27"/>
      <c r="N223" s="27"/>
      <c r="O223" s="27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</row>
    <row r="224" spans="1:256" s="22" customFormat="1" ht="11.25">
      <c r="A224" s="24"/>
      <c r="B224" s="24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1:256" s="22" customFormat="1" ht="11.25">
      <c r="A225" s="24" t="s">
        <v>955</v>
      </c>
      <c r="B225" s="24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1:256" s="22" customFormat="1" ht="11.25">
      <c r="A226" s="24"/>
      <c r="B226" s="24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256" s="22" customFormat="1" ht="11.25">
      <c r="A227" s="24"/>
      <c r="B227" s="24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</row>
    <row r="228" spans="1:256" s="22" customFormat="1" ht="11.25">
      <c r="A228" s="24"/>
      <c r="B228" s="24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</row>
    <row r="229" spans="1:256" s="22" customFormat="1" ht="11.25">
      <c r="A229" s="24"/>
      <c r="B229" s="24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1:256" s="22" customFormat="1" ht="11.25">
      <c r="A230" s="24"/>
      <c r="B230" s="24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</row>
    <row r="231" spans="1:256" s="22" customFormat="1" ht="11.25">
      <c r="A231" s="24"/>
      <c r="B231" s="24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1:256" s="22" customFormat="1" ht="11.25">
      <c r="A232" s="24"/>
      <c r="B232" s="24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1:256" s="22" customFormat="1" ht="11.25">
      <c r="A233" s="24"/>
      <c r="B233" s="24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1:256" s="22" customFormat="1" ht="11.25">
      <c r="A234" s="24"/>
      <c r="B234" s="24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1:256" s="22" customFormat="1" ht="11.25">
      <c r="A235" s="24"/>
      <c r="B235" s="24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1:256" s="22" customFormat="1" ht="11.25">
      <c r="A236" s="24"/>
      <c r="B236" s="24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1:256" s="22" customFormat="1" ht="11.25">
      <c r="A237" s="24"/>
      <c r="B237" s="24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</row>
    <row r="238" spans="1:256" s="22" customFormat="1" ht="11.25">
      <c r="A238" s="24"/>
      <c r="B238" s="24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</row>
    <row r="239" spans="1:256" s="22" customFormat="1" ht="11.25">
      <c r="A239" s="24"/>
      <c r="B239" s="24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</row>
    <row r="240" spans="1:256" s="22" customFormat="1" ht="11.25">
      <c r="A240" s="24"/>
      <c r="B240" s="24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</row>
    <row r="241" spans="1:256" s="22" customFormat="1" ht="11.25">
      <c r="A241" s="24"/>
      <c r="B241" s="24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1:256" s="22" customFormat="1" ht="11.25">
      <c r="A242" s="24"/>
      <c r="B242" s="24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</row>
    <row r="243" spans="1:256" s="22" customFormat="1" ht="11.25">
      <c r="A243" s="24" t="s">
        <v>956</v>
      </c>
      <c r="B243" s="24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</row>
    <row r="244" spans="1:256" s="22" customFormat="1" ht="11.25">
      <c r="A244" s="24"/>
      <c r="B244" s="24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s="22" customFormat="1" ht="11.25">
      <c r="A245" s="24"/>
      <c r="B245" s="24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</row>
    <row r="246" spans="1:256" s="22" customFormat="1" ht="11.25">
      <c r="A246" s="24"/>
      <c r="B246" s="24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1:256" s="22" customFormat="1" ht="11.25">
      <c r="A247" s="24"/>
      <c r="B247" s="24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</row>
    <row r="248" spans="1:256" s="22" customFormat="1" ht="11.25">
      <c r="A248" s="24"/>
      <c r="B248" s="24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s="22" customFormat="1" ht="11.25">
      <c r="A249" s="24"/>
      <c r="B249" s="24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</row>
    <row r="250" spans="1:256" s="22" customFormat="1" ht="11.25">
      <c r="A250" s="24"/>
      <c r="B250" s="24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1:256" s="22" customFormat="1" ht="11.25">
      <c r="A251" s="24"/>
      <c r="B251" s="24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1:256" s="22" customFormat="1" ht="11.25">
      <c r="A252" s="24"/>
      <c r="B252" s="24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1:256" s="22" customFormat="1" ht="11.25">
      <c r="A253" s="24"/>
      <c r="B253" s="24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</row>
    <row r="254" spans="1:256" s="22" customFormat="1" ht="11.25">
      <c r="A254" s="24"/>
      <c r="B254" s="24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</row>
    <row r="255" spans="1:256" s="22" customFormat="1" ht="11.25">
      <c r="A255" s="24"/>
      <c r="B255" s="24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</row>
    <row r="256" spans="1:256" s="22" customFormat="1" ht="11.25">
      <c r="A256" s="24"/>
      <c r="B256" s="24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</row>
    <row r="257" spans="1:256" s="22" customFormat="1" ht="11.25">
      <c r="A257" s="24"/>
      <c r="B257" s="24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</row>
    <row r="258" spans="1:256" s="22" customFormat="1" ht="11.25">
      <c r="A258" s="24"/>
      <c r="B258" s="24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1:256" s="22" customFormat="1" ht="11.25">
      <c r="A259" s="24"/>
      <c r="B259" s="24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</row>
    <row r="260" spans="1:256" s="22" customFormat="1" ht="11.25">
      <c r="A260" s="24"/>
      <c r="B260" s="24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1:256" s="22" customFormat="1" ht="11.25">
      <c r="A261" s="24"/>
      <c r="B261" s="24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</row>
    <row r="262" spans="1:256" s="22" customFormat="1" ht="11.25">
      <c r="A262" s="24"/>
      <c r="B262" s="24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</row>
    <row r="263" spans="1:256" s="22" customFormat="1" ht="11.25">
      <c r="A263" s="24"/>
      <c r="B263" s="24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</row>
    <row r="264" spans="1:256" s="22" customFormat="1" ht="11.25">
      <c r="A264" s="24"/>
      <c r="B264" s="24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</row>
    <row r="265" spans="1:256" s="22" customFormat="1" ht="11.25">
      <c r="A265" s="24" t="s">
        <v>670</v>
      </c>
      <c r="B265" s="24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</row>
    <row r="266" spans="1:256" s="22" customFormat="1" ht="11.25">
      <c r="A266" s="24"/>
      <c r="B266" s="24" t="s">
        <v>840</v>
      </c>
      <c r="C266" s="27" t="s">
        <v>841</v>
      </c>
      <c r="D266" s="27">
        <v>10</v>
      </c>
      <c r="E266" s="27"/>
      <c r="F266" s="27"/>
      <c r="G266" s="27"/>
      <c r="H266" s="27">
        <v>1.4</v>
      </c>
      <c r="I266" s="27">
        <v>1</v>
      </c>
      <c r="J266" s="27" t="s">
        <v>681</v>
      </c>
      <c r="K266" s="27"/>
      <c r="L266" s="27"/>
      <c r="M266" s="27"/>
      <c r="N266" s="27"/>
      <c r="O266" s="27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</row>
    <row r="267" spans="1:256" s="22" customFormat="1" ht="11.25">
      <c r="A267" s="24"/>
      <c r="B267" s="24" t="s">
        <v>842</v>
      </c>
      <c r="C267" s="27" t="s">
        <v>843</v>
      </c>
      <c r="D267" s="27">
        <v>5</v>
      </c>
      <c r="E267" s="27"/>
      <c r="F267" s="27"/>
      <c r="G267" s="27"/>
      <c r="H267" s="27">
        <v>0.8</v>
      </c>
      <c r="I267" s="27">
        <v>0.5</v>
      </c>
      <c r="J267" s="27" t="s">
        <v>704</v>
      </c>
      <c r="K267" s="27" t="s">
        <v>1001</v>
      </c>
      <c r="L267" s="27"/>
      <c r="M267" s="27"/>
      <c r="N267" s="27"/>
      <c r="O267" s="27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4"/>
    </row>
    <row r="268" spans="1:256" s="22" customFormat="1" ht="11.25">
      <c r="A268" s="24"/>
      <c r="B268" s="24" t="s">
        <v>844</v>
      </c>
      <c r="C268" s="27" t="s">
        <v>845</v>
      </c>
      <c r="D268" s="27">
        <v>15</v>
      </c>
      <c r="E268" s="27"/>
      <c r="F268" s="27"/>
      <c r="G268" s="27"/>
      <c r="H268" s="27">
        <v>1.8</v>
      </c>
      <c r="I268" s="27">
        <v>1</v>
      </c>
      <c r="J268" s="27" t="s">
        <v>681</v>
      </c>
      <c r="K268" s="27"/>
      <c r="L268" s="27"/>
      <c r="M268" s="27"/>
      <c r="N268" s="27"/>
      <c r="O268" s="27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1:256" s="22" customFormat="1" ht="11.25">
      <c r="A269" s="24"/>
      <c r="B269" s="24" t="s">
        <v>846</v>
      </c>
      <c r="C269" s="27" t="s">
        <v>847</v>
      </c>
      <c r="D269" s="27">
        <v>20</v>
      </c>
      <c r="E269" s="27"/>
      <c r="F269" s="27"/>
      <c r="G269" s="27"/>
      <c r="H269" s="27">
        <v>0.6</v>
      </c>
      <c r="I269" s="27">
        <v>1</v>
      </c>
      <c r="J269" s="27" t="s">
        <v>591</v>
      </c>
      <c r="K269" s="27"/>
      <c r="L269" s="27"/>
      <c r="M269" s="27"/>
      <c r="N269" s="27"/>
      <c r="O269" s="27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</row>
    <row r="270" spans="1:256" s="22" customFormat="1" ht="11.25">
      <c r="A270" s="24"/>
      <c r="B270" s="24" t="s">
        <v>848</v>
      </c>
      <c r="C270" s="27" t="s">
        <v>849</v>
      </c>
      <c r="D270" s="27">
        <v>5</v>
      </c>
      <c r="E270" s="27"/>
      <c r="F270" s="27"/>
      <c r="G270" s="27"/>
      <c r="H270" s="27">
        <v>1.2</v>
      </c>
      <c r="I270" s="27">
        <v>1</v>
      </c>
      <c r="J270" s="27" t="s">
        <v>593</v>
      </c>
      <c r="K270" s="27"/>
      <c r="L270" s="27"/>
      <c r="M270" s="27"/>
      <c r="N270" s="27"/>
      <c r="O270" s="27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</row>
    <row r="271" spans="1:256" s="22" customFormat="1" ht="11.25">
      <c r="A271" s="24"/>
      <c r="B271" s="24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</row>
    <row r="272" spans="1:256" s="22" customFormat="1" ht="11.25">
      <c r="A272" s="24"/>
      <c r="B272" s="24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1:256" s="22" customFormat="1" ht="11.25">
      <c r="A273" s="24"/>
      <c r="B273" s="24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</row>
    <row r="274" spans="1:256" s="22" customFormat="1" ht="11.25">
      <c r="A274" s="24"/>
      <c r="B274" s="24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</row>
    <row r="275" spans="1:256" s="22" customFormat="1" ht="11.25">
      <c r="A275" s="24"/>
      <c r="B275" s="24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</row>
    <row r="276" spans="1:256" s="22" customFormat="1" ht="11.25">
      <c r="A276" s="24"/>
      <c r="B276" s="24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</row>
    <row r="277" spans="1:256" s="22" customFormat="1" ht="11.25">
      <c r="A277" s="24"/>
      <c r="B277" s="24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</row>
    <row r="278" spans="1:256" s="22" customFormat="1" ht="11.25">
      <c r="A278" s="24"/>
      <c r="B278" s="24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</row>
    <row r="279" spans="1:256" s="22" customFormat="1" ht="11.25">
      <c r="A279" s="24"/>
      <c r="B279" s="24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</row>
    <row r="280" spans="1:256" s="22" customFormat="1" ht="11.25">
      <c r="A280" s="24"/>
      <c r="B280" s="24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</row>
    <row r="281" spans="1:256" s="22" customFormat="1" ht="11.25">
      <c r="A281" s="24"/>
      <c r="B281" s="24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4"/>
    </row>
    <row r="282" spans="1:256" s="22" customFormat="1" ht="11.25">
      <c r="A282" s="24"/>
      <c r="B282" s="24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</row>
    <row r="283" spans="1:256" s="22" customFormat="1" ht="11.25">
      <c r="A283" s="24"/>
      <c r="B283" s="24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</row>
    <row r="284" spans="1:256" s="22" customFormat="1" ht="11.25">
      <c r="A284" s="24"/>
      <c r="B284" s="24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</row>
    <row r="285" spans="1:256" s="22" customFormat="1" ht="11.25">
      <c r="A285" s="24"/>
      <c r="B285" s="24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4"/>
    </row>
    <row r="286" spans="1:256" s="22" customFormat="1" ht="11.25">
      <c r="A286" s="24"/>
      <c r="B286" s="24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</row>
    <row r="287" spans="1:256" s="22" customFormat="1" ht="11.25">
      <c r="A287" s="24"/>
      <c r="B287" s="24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</row>
    <row r="288" spans="1:256" s="22" customFormat="1" ht="11.25">
      <c r="A288" s="24"/>
      <c r="B288" s="24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4"/>
    </row>
    <row r="289" spans="1:256" s="22" customFormat="1" ht="11.25">
      <c r="A289" s="24"/>
      <c r="B289" s="24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</row>
    <row r="290" spans="1:256" s="22" customFormat="1" ht="11.25">
      <c r="A290" s="24" t="s">
        <v>957</v>
      </c>
      <c r="B290" s="24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</row>
    <row r="291" spans="1:256" s="22" customFormat="1" ht="11.25">
      <c r="A291" s="24"/>
      <c r="B291" s="24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4"/>
    </row>
    <row r="292" spans="1:256" s="22" customFormat="1" ht="11.25">
      <c r="A292" s="24"/>
      <c r="B292" s="24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</row>
    <row r="293" spans="1:256" s="22" customFormat="1" ht="11.25">
      <c r="A293" s="24"/>
      <c r="B293" s="24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4"/>
    </row>
    <row r="294" spans="1:256" s="22" customFormat="1" ht="11.25">
      <c r="A294" s="24"/>
      <c r="B294" s="24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4"/>
    </row>
    <row r="295" spans="1:256" s="22" customFormat="1" ht="11.25">
      <c r="A295" s="24"/>
      <c r="B295" s="24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4"/>
    </row>
    <row r="296" spans="1:256" s="22" customFormat="1" ht="11.25">
      <c r="A296" s="24"/>
      <c r="B296" s="24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4"/>
    </row>
    <row r="297" spans="1:256" s="22" customFormat="1" ht="11.25">
      <c r="A297" s="24"/>
      <c r="B297" s="24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</row>
    <row r="298" spans="1:256" s="22" customFormat="1" ht="11.25">
      <c r="A298" s="24"/>
      <c r="B298" s="24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4"/>
    </row>
    <row r="299" spans="1:256" s="22" customFormat="1" ht="11.25">
      <c r="A299" s="24"/>
      <c r="B299" s="24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1:256" s="22" customFormat="1" ht="11.25">
      <c r="A300" s="24"/>
      <c r="B300" s="24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</row>
    <row r="301" spans="1:256" s="22" customFormat="1" ht="11.25">
      <c r="A301" s="24"/>
      <c r="B301" s="24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4"/>
    </row>
    <row r="302" spans="1:256" s="22" customFormat="1" ht="11.25">
      <c r="A302" s="24"/>
      <c r="B302" s="24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24"/>
    </row>
    <row r="303" spans="1:256" s="22" customFormat="1" ht="11.25">
      <c r="A303" s="24"/>
      <c r="B303" s="24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</row>
    <row r="304" spans="1:256" s="22" customFormat="1" ht="11.25">
      <c r="A304" s="24"/>
      <c r="B304" s="24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</row>
    <row r="305" spans="1:256" s="22" customFormat="1" ht="11.25">
      <c r="A305" s="24"/>
      <c r="B305" s="24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4"/>
    </row>
    <row r="306" spans="1:256" s="22" customFormat="1" ht="11.25">
      <c r="A306" s="24"/>
      <c r="B306" s="24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1:256" s="22" customFormat="1" ht="11.25">
      <c r="A307" s="24"/>
      <c r="B307" s="24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24"/>
    </row>
    <row r="308" spans="1:256" s="22" customFormat="1" ht="11.25">
      <c r="A308" s="24" t="s">
        <v>609</v>
      </c>
      <c r="B308" s="24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1:256" s="22" customFormat="1" ht="11.25">
      <c r="A309" s="24"/>
      <c r="B309" s="24" t="s">
        <v>774</v>
      </c>
      <c r="C309" s="27" t="s">
        <v>775</v>
      </c>
      <c r="D309" s="27"/>
      <c r="E309" s="27">
        <v>1</v>
      </c>
      <c r="F309" s="27"/>
      <c r="G309" s="27">
        <f>H309*25</f>
        <v>30</v>
      </c>
      <c r="H309" s="27">
        <v>1.2</v>
      </c>
      <c r="I309" s="27">
        <v>2</v>
      </c>
      <c r="J309" s="27" t="s">
        <v>379</v>
      </c>
      <c r="K309" s="27"/>
      <c r="L309" s="27"/>
      <c r="M309" s="27"/>
      <c r="N309" s="27"/>
      <c r="O309" s="27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4"/>
    </row>
    <row r="310" spans="1:256" s="22" customFormat="1" ht="11.25">
      <c r="A310" s="24"/>
      <c r="B310" s="24" t="s">
        <v>777</v>
      </c>
      <c r="C310" s="27" t="s">
        <v>778</v>
      </c>
      <c r="D310" s="27"/>
      <c r="E310" s="27">
        <v>1</v>
      </c>
      <c r="F310" s="27">
        <v>10</v>
      </c>
      <c r="G310" s="27">
        <f>H310*25</f>
        <v>300</v>
      </c>
      <c r="H310" s="27">
        <v>12</v>
      </c>
      <c r="I310" s="27">
        <v>2</v>
      </c>
      <c r="J310" s="27" t="s">
        <v>591</v>
      </c>
      <c r="K310" s="27" t="s">
        <v>779</v>
      </c>
      <c r="L310" s="27"/>
      <c r="M310" s="27"/>
      <c r="N310" s="27">
        <v>10</v>
      </c>
      <c r="O310" s="27" t="s">
        <v>780</v>
      </c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4"/>
    </row>
    <row r="311" spans="1:256" s="22" customFormat="1" ht="11.25">
      <c r="A311" s="24"/>
      <c r="B311" s="24" t="s">
        <v>613</v>
      </c>
      <c r="C311" s="27" t="s">
        <v>781</v>
      </c>
      <c r="D311" s="27"/>
      <c r="E311" s="27"/>
      <c r="F311" s="27"/>
      <c r="G311" s="27">
        <f>H311*25</f>
        <v>20</v>
      </c>
      <c r="H311" s="27">
        <v>0.8</v>
      </c>
      <c r="I311" s="27">
        <v>1</v>
      </c>
      <c r="J311" s="27" t="s">
        <v>379</v>
      </c>
      <c r="K311" s="27"/>
      <c r="L311" s="27"/>
      <c r="M311" s="27"/>
      <c r="N311" s="27"/>
      <c r="O311" s="27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</row>
    <row r="312" spans="1:256" s="22" customFormat="1" ht="11.25">
      <c r="A312" s="24"/>
      <c r="B312" s="24" t="s">
        <v>614</v>
      </c>
      <c r="C312" s="27" t="s">
        <v>782</v>
      </c>
      <c r="D312" s="27"/>
      <c r="E312" s="27">
        <v>1</v>
      </c>
      <c r="F312" s="27"/>
      <c r="G312" s="27">
        <f>H312*25</f>
        <v>5</v>
      </c>
      <c r="H312" s="27">
        <v>0.2</v>
      </c>
      <c r="I312" s="27">
        <v>3</v>
      </c>
      <c r="J312" s="27" t="s">
        <v>379</v>
      </c>
      <c r="K312" s="27"/>
      <c r="L312" s="27"/>
      <c r="M312" s="27"/>
      <c r="N312" s="27"/>
      <c r="O312" s="27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</row>
    <row r="313" spans="1:256" s="22" customFormat="1" ht="11.25">
      <c r="A313" s="24"/>
      <c r="B313" s="24" t="s">
        <v>612</v>
      </c>
      <c r="C313" s="27" t="s">
        <v>783</v>
      </c>
      <c r="D313" s="27"/>
      <c r="E313" s="27">
        <v>1</v>
      </c>
      <c r="F313" s="27"/>
      <c r="G313" s="27">
        <f>H313*25</f>
        <v>400</v>
      </c>
      <c r="H313" s="27">
        <v>16</v>
      </c>
      <c r="I313" s="27">
        <v>4</v>
      </c>
      <c r="J313" s="27" t="s">
        <v>379</v>
      </c>
      <c r="K313" s="27"/>
      <c r="L313" s="27"/>
      <c r="M313" s="27"/>
      <c r="N313" s="27"/>
      <c r="O313" s="27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1:256" s="22" customFormat="1" ht="11.25">
      <c r="A314" s="24"/>
      <c r="B314" s="24" t="s">
        <v>784</v>
      </c>
      <c r="C314" s="27" t="s">
        <v>785</v>
      </c>
      <c r="D314" s="27"/>
      <c r="E314" s="27">
        <v>1</v>
      </c>
      <c r="F314" s="27"/>
      <c r="G314" s="27">
        <f aca="true" t="shared" si="1" ref="G314:G377">H314*25</f>
        <v>40</v>
      </c>
      <c r="H314" s="27">
        <v>1.6</v>
      </c>
      <c r="I314" s="27">
        <v>1</v>
      </c>
      <c r="J314" s="27" t="s">
        <v>379</v>
      </c>
      <c r="K314" s="27"/>
      <c r="L314" s="27"/>
      <c r="M314" s="27"/>
      <c r="N314" s="27"/>
      <c r="O314" s="27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4"/>
    </row>
    <row r="315" spans="1:256" s="22" customFormat="1" ht="11.25">
      <c r="A315" s="24"/>
      <c r="B315" s="24" t="s">
        <v>786</v>
      </c>
      <c r="C315" s="27" t="s">
        <v>787</v>
      </c>
      <c r="D315" s="27"/>
      <c r="E315" s="27">
        <v>1</v>
      </c>
      <c r="F315" s="27"/>
      <c r="G315" s="27">
        <f t="shared" si="1"/>
        <v>20</v>
      </c>
      <c r="H315" s="27">
        <v>0.8</v>
      </c>
      <c r="I315" s="27">
        <v>0.5</v>
      </c>
      <c r="J315" s="27" t="s">
        <v>379</v>
      </c>
      <c r="K315" s="27"/>
      <c r="L315" s="27"/>
      <c r="M315" s="27"/>
      <c r="N315" s="27"/>
      <c r="O315" s="27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</row>
    <row r="316" spans="1:256" s="22" customFormat="1" ht="11.25">
      <c r="A316" s="24"/>
      <c r="B316" s="24" t="s">
        <v>788</v>
      </c>
      <c r="C316" s="27" t="s">
        <v>785</v>
      </c>
      <c r="D316" s="27"/>
      <c r="E316" s="27">
        <v>1</v>
      </c>
      <c r="F316" s="27"/>
      <c r="G316" s="27">
        <f t="shared" si="1"/>
        <v>80</v>
      </c>
      <c r="H316" s="27">
        <v>3.2</v>
      </c>
      <c r="I316" s="27">
        <v>3</v>
      </c>
      <c r="J316" s="27" t="s">
        <v>379</v>
      </c>
      <c r="K316" s="27"/>
      <c r="L316" s="27"/>
      <c r="M316" s="27"/>
      <c r="N316" s="27"/>
      <c r="O316" s="27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</row>
    <row r="317" spans="1:256" s="22" customFormat="1" ht="11.25">
      <c r="A317" s="24"/>
      <c r="B317" s="24" t="s">
        <v>610</v>
      </c>
      <c r="C317" s="27" t="s">
        <v>783</v>
      </c>
      <c r="D317" s="27"/>
      <c r="E317" s="27">
        <v>1</v>
      </c>
      <c r="F317" s="27"/>
      <c r="G317" s="27">
        <f t="shared" si="1"/>
        <v>125</v>
      </c>
      <c r="H317" s="27">
        <v>5</v>
      </c>
      <c r="I317" s="27">
        <v>5</v>
      </c>
      <c r="J317" s="27" t="s">
        <v>379</v>
      </c>
      <c r="K317" s="27"/>
      <c r="L317" s="27"/>
      <c r="M317" s="27"/>
      <c r="N317" s="27"/>
      <c r="O317" s="27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</row>
    <row r="318" spans="1:256" s="22" customFormat="1" ht="11.25">
      <c r="A318" s="24"/>
      <c r="B318" s="24" t="s">
        <v>611</v>
      </c>
      <c r="C318" s="27" t="s">
        <v>63</v>
      </c>
      <c r="D318" s="27"/>
      <c r="E318" s="27">
        <v>1</v>
      </c>
      <c r="F318" s="27"/>
      <c r="G318" s="27">
        <f t="shared" si="1"/>
        <v>250</v>
      </c>
      <c r="H318" s="27">
        <v>10</v>
      </c>
      <c r="I318" s="27">
        <v>8</v>
      </c>
      <c r="J318" s="27" t="s">
        <v>379</v>
      </c>
      <c r="K318" s="27"/>
      <c r="L318" s="27"/>
      <c r="M318" s="27"/>
      <c r="N318" s="27"/>
      <c r="O318" s="27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4"/>
    </row>
    <row r="319" spans="1:256" s="22" customFormat="1" ht="11.25">
      <c r="A319" s="24"/>
      <c r="B319" s="24" t="s">
        <v>789</v>
      </c>
      <c r="C319" s="27" t="s">
        <v>62</v>
      </c>
      <c r="D319" s="27"/>
      <c r="E319" s="27">
        <v>1</v>
      </c>
      <c r="F319" s="27"/>
      <c r="G319" s="27">
        <f t="shared" si="1"/>
        <v>625</v>
      </c>
      <c r="H319" s="27">
        <v>25</v>
      </c>
      <c r="I319" s="27">
        <v>7</v>
      </c>
      <c r="J319" s="27" t="s">
        <v>591</v>
      </c>
      <c r="K319" s="27"/>
      <c r="L319" s="27"/>
      <c r="M319" s="27"/>
      <c r="N319" s="27"/>
      <c r="O319" s="27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4"/>
    </row>
    <row r="320" spans="1:256" s="22" customFormat="1" ht="11.25">
      <c r="A320" s="24"/>
      <c r="B320" s="24" t="s">
        <v>790</v>
      </c>
      <c r="C320" s="27" t="s">
        <v>734</v>
      </c>
      <c r="D320" s="27"/>
      <c r="E320" s="27">
        <v>1</v>
      </c>
      <c r="F320" s="27"/>
      <c r="G320" s="27">
        <f t="shared" si="1"/>
        <v>100</v>
      </c>
      <c r="H320" s="27">
        <v>4</v>
      </c>
      <c r="I320" s="27">
        <v>0.1</v>
      </c>
      <c r="J320" s="27" t="s">
        <v>725</v>
      </c>
      <c r="K320" s="27" t="s">
        <v>791</v>
      </c>
      <c r="L320" s="27"/>
      <c r="M320" s="27"/>
      <c r="N320" s="27"/>
      <c r="O320" s="27" t="s">
        <v>792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4"/>
    </row>
    <row r="321" spans="1:256" s="22" customFormat="1" ht="11.25">
      <c r="A321" s="24"/>
      <c r="B321" s="24" t="s">
        <v>793</v>
      </c>
      <c r="C321" s="27" t="s">
        <v>62</v>
      </c>
      <c r="D321" s="27"/>
      <c r="E321" s="27">
        <v>1</v>
      </c>
      <c r="F321" s="27"/>
      <c r="G321" s="27">
        <f t="shared" si="1"/>
        <v>125</v>
      </c>
      <c r="H321" s="27">
        <v>5</v>
      </c>
      <c r="I321" s="27">
        <v>10</v>
      </c>
      <c r="J321" s="27" t="s">
        <v>725</v>
      </c>
      <c r="K321" s="27" t="s">
        <v>794</v>
      </c>
      <c r="L321" s="27"/>
      <c r="M321" s="27"/>
      <c r="N321" s="27"/>
      <c r="O321" s="27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4"/>
    </row>
    <row r="322" spans="1:256" s="22" customFormat="1" ht="11.25">
      <c r="A322" s="24"/>
      <c r="B322" s="24" t="s">
        <v>795</v>
      </c>
      <c r="C322" s="27" t="s">
        <v>62</v>
      </c>
      <c r="D322" s="27"/>
      <c r="E322" s="27">
        <v>2</v>
      </c>
      <c r="F322" s="27"/>
      <c r="G322" s="27">
        <f t="shared" si="1"/>
        <v>50</v>
      </c>
      <c r="H322" s="27">
        <v>2</v>
      </c>
      <c r="I322" s="27">
        <v>5</v>
      </c>
      <c r="J322" s="27" t="s">
        <v>379</v>
      </c>
      <c r="K322" s="27"/>
      <c r="L322" s="27"/>
      <c r="M322" s="27"/>
      <c r="N322" s="27"/>
      <c r="O322" s="27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</row>
    <row r="323" spans="1:256" s="22" customFormat="1" ht="11.25">
      <c r="A323" s="24"/>
      <c r="B323" s="24" t="s">
        <v>796</v>
      </c>
      <c r="C323" s="27" t="s">
        <v>62</v>
      </c>
      <c r="D323" s="27"/>
      <c r="E323" s="27">
        <v>1</v>
      </c>
      <c r="F323" s="27"/>
      <c r="G323" s="27">
        <f t="shared" si="1"/>
        <v>175</v>
      </c>
      <c r="H323" s="27">
        <v>7</v>
      </c>
      <c r="I323" s="27">
        <v>10</v>
      </c>
      <c r="J323" s="27" t="s">
        <v>725</v>
      </c>
      <c r="K323" s="27"/>
      <c r="L323" s="27"/>
      <c r="M323" s="27"/>
      <c r="N323" s="27"/>
      <c r="O323" s="27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1:256" s="22" customFormat="1" ht="11.25">
      <c r="A324" s="24"/>
      <c r="B324" s="24"/>
      <c r="C324" s="27"/>
      <c r="D324" s="27"/>
      <c r="E324" s="27"/>
      <c r="F324" s="27"/>
      <c r="G324" s="27">
        <f t="shared" si="1"/>
        <v>0</v>
      </c>
      <c r="H324" s="27"/>
      <c r="I324" s="27"/>
      <c r="J324" s="27"/>
      <c r="K324" s="27"/>
      <c r="L324" s="27"/>
      <c r="M324" s="27"/>
      <c r="N324" s="27"/>
      <c r="O324" s="27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</row>
    <row r="325" spans="1:256" s="22" customFormat="1" ht="11.25">
      <c r="A325" s="24"/>
      <c r="B325" s="24"/>
      <c r="C325" s="27"/>
      <c r="D325" s="27"/>
      <c r="E325" s="27"/>
      <c r="F325" s="27"/>
      <c r="G325" s="27">
        <f t="shared" si="1"/>
        <v>0</v>
      </c>
      <c r="H325" s="27"/>
      <c r="I325" s="27"/>
      <c r="J325" s="27"/>
      <c r="K325" s="27"/>
      <c r="L325" s="27"/>
      <c r="M325" s="27"/>
      <c r="N325" s="27"/>
      <c r="O325" s="27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1:256" s="22" customFormat="1" ht="11.25">
      <c r="A326" s="24"/>
      <c r="B326" s="24"/>
      <c r="C326" s="27"/>
      <c r="D326" s="27"/>
      <c r="E326" s="27"/>
      <c r="F326" s="27"/>
      <c r="G326" s="27">
        <f t="shared" si="1"/>
        <v>0</v>
      </c>
      <c r="H326" s="27"/>
      <c r="I326" s="27"/>
      <c r="J326" s="27"/>
      <c r="K326" s="27"/>
      <c r="L326" s="27"/>
      <c r="M326" s="27"/>
      <c r="N326" s="27"/>
      <c r="O326" s="27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4"/>
    </row>
    <row r="327" spans="1:256" s="22" customFormat="1" ht="11.25">
      <c r="A327" s="24"/>
      <c r="B327" s="24"/>
      <c r="C327" s="27"/>
      <c r="D327" s="27"/>
      <c r="E327" s="27"/>
      <c r="F327" s="27"/>
      <c r="G327" s="27">
        <f t="shared" si="1"/>
        <v>0</v>
      </c>
      <c r="H327" s="27"/>
      <c r="I327" s="27"/>
      <c r="J327" s="27"/>
      <c r="K327" s="27"/>
      <c r="L327" s="27"/>
      <c r="M327" s="27"/>
      <c r="N327" s="27"/>
      <c r="O327" s="27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</row>
    <row r="328" spans="1:256" s="22" customFormat="1" ht="11.25">
      <c r="A328" s="24"/>
      <c r="B328" s="24"/>
      <c r="C328" s="27"/>
      <c r="D328" s="27"/>
      <c r="E328" s="27"/>
      <c r="F328" s="27"/>
      <c r="G328" s="27">
        <f t="shared" si="1"/>
        <v>0</v>
      </c>
      <c r="H328" s="27"/>
      <c r="I328" s="27"/>
      <c r="J328" s="27"/>
      <c r="K328" s="27"/>
      <c r="L328" s="27"/>
      <c r="M328" s="27"/>
      <c r="N328" s="27"/>
      <c r="O328" s="27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</row>
    <row r="329" spans="1:256" s="22" customFormat="1" ht="11.25">
      <c r="A329" s="24" t="s">
        <v>978</v>
      </c>
      <c r="B329" s="24"/>
      <c r="C329" s="27"/>
      <c r="D329" s="27"/>
      <c r="E329" s="27"/>
      <c r="F329" s="27"/>
      <c r="G329" s="27">
        <f t="shared" si="1"/>
        <v>0</v>
      </c>
      <c r="H329" s="27"/>
      <c r="I329" s="27"/>
      <c r="J329" s="27"/>
      <c r="K329" s="27"/>
      <c r="L329" s="27"/>
      <c r="M329" s="27"/>
      <c r="N329" s="27"/>
      <c r="O329" s="27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</row>
    <row r="330" spans="1:256" s="22" customFormat="1" ht="11.25">
      <c r="A330" s="24"/>
      <c r="B330" s="24" t="s">
        <v>979</v>
      </c>
      <c r="C330" s="27"/>
      <c r="D330" s="27"/>
      <c r="E330" s="27"/>
      <c r="F330" s="27"/>
      <c r="G330" s="27">
        <f t="shared" si="1"/>
        <v>625</v>
      </c>
      <c r="H330" s="27">
        <v>25</v>
      </c>
      <c r="I330" s="27">
        <v>15</v>
      </c>
      <c r="J330" s="27" t="s">
        <v>379</v>
      </c>
      <c r="K330" s="56" t="s">
        <v>981</v>
      </c>
      <c r="L330" s="27"/>
      <c r="M330" s="27"/>
      <c r="N330" s="27"/>
      <c r="O330" s="27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</row>
    <row r="331" spans="1:256" s="22" customFormat="1" ht="11.25">
      <c r="A331" s="24"/>
      <c r="B331" s="24" t="s">
        <v>980</v>
      </c>
      <c r="C331" s="27"/>
      <c r="D331" s="27"/>
      <c r="E331" s="27"/>
      <c r="F331" s="27"/>
      <c r="G331" s="27">
        <f t="shared" si="1"/>
        <v>500</v>
      </c>
      <c r="H331" s="27">
        <v>20</v>
      </c>
      <c r="I331" s="27">
        <v>50</v>
      </c>
      <c r="J331" s="27" t="s">
        <v>379</v>
      </c>
      <c r="K331" s="56" t="s">
        <v>981</v>
      </c>
      <c r="L331" s="27"/>
      <c r="M331" s="27"/>
      <c r="N331" s="27"/>
      <c r="O331" s="27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</row>
    <row r="332" spans="1:256" s="22" customFormat="1" ht="11.25">
      <c r="A332" s="24"/>
      <c r="B332" s="24" t="s">
        <v>982</v>
      </c>
      <c r="C332" s="27"/>
      <c r="D332" s="27"/>
      <c r="E332" s="27"/>
      <c r="F332" s="27"/>
      <c r="G332" s="27">
        <f t="shared" si="1"/>
        <v>1250</v>
      </c>
      <c r="H332" s="27">
        <v>50</v>
      </c>
      <c r="I332" s="27">
        <v>12</v>
      </c>
      <c r="J332" s="27" t="s">
        <v>593</v>
      </c>
      <c r="K332" s="56" t="s">
        <v>981</v>
      </c>
      <c r="L332" s="27"/>
      <c r="M332" s="27"/>
      <c r="N332" s="27"/>
      <c r="O332" s="27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</row>
    <row r="333" spans="1:256" s="22" customFormat="1" ht="11.25">
      <c r="A333" s="24"/>
      <c r="B333" s="24" t="s">
        <v>983</v>
      </c>
      <c r="C333" s="27"/>
      <c r="D333" s="27"/>
      <c r="E333" s="27"/>
      <c r="F333" s="27"/>
      <c r="G333" s="27">
        <f t="shared" si="1"/>
        <v>375</v>
      </c>
      <c r="H333" s="27">
        <v>15</v>
      </c>
      <c r="I333" s="27">
        <v>9</v>
      </c>
      <c r="J333" s="27" t="s">
        <v>379</v>
      </c>
      <c r="K333" s="27"/>
      <c r="L333" s="27"/>
      <c r="M333" s="27"/>
      <c r="N333" s="27"/>
      <c r="O333" s="27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4"/>
    </row>
    <row r="334" spans="1:256" s="22" customFormat="1" ht="11.25">
      <c r="A334" s="24"/>
      <c r="B334" s="24" t="s">
        <v>121</v>
      </c>
      <c r="C334" s="27"/>
      <c r="D334" s="27"/>
      <c r="E334" s="27"/>
      <c r="F334" s="27"/>
      <c r="G334" s="27">
        <f t="shared" si="1"/>
        <v>375</v>
      </c>
      <c r="H334" s="27">
        <v>15</v>
      </c>
      <c r="I334" s="27">
        <v>12</v>
      </c>
      <c r="J334" s="27" t="s">
        <v>379</v>
      </c>
      <c r="K334" s="56" t="s">
        <v>981</v>
      </c>
      <c r="L334" s="27"/>
      <c r="M334" s="27"/>
      <c r="N334" s="27"/>
      <c r="O334" s="27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1:256" s="22" customFormat="1" ht="11.25">
      <c r="A335" s="24"/>
      <c r="B335" s="24" t="s">
        <v>123</v>
      </c>
      <c r="C335" s="27"/>
      <c r="D335" s="27"/>
      <c r="E335" s="27"/>
      <c r="F335" s="27"/>
      <c r="G335" s="27">
        <f t="shared" si="1"/>
        <v>375</v>
      </c>
      <c r="H335" s="27">
        <v>15</v>
      </c>
      <c r="I335" s="27">
        <v>20</v>
      </c>
      <c r="J335" s="27" t="s">
        <v>379</v>
      </c>
      <c r="K335" s="56" t="s">
        <v>981</v>
      </c>
      <c r="L335" s="27"/>
      <c r="M335" s="27"/>
      <c r="N335" s="27"/>
      <c r="O335" s="27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</row>
    <row r="336" spans="1:256" s="22" customFormat="1" ht="11.25">
      <c r="A336" s="24"/>
      <c r="B336" s="24" t="s">
        <v>984</v>
      </c>
      <c r="C336" s="27"/>
      <c r="D336" s="27"/>
      <c r="E336" s="27"/>
      <c r="F336" s="27"/>
      <c r="G336" s="27">
        <f t="shared" si="1"/>
        <v>500</v>
      </c>
      <c r="H336" s="27">
        <v>20</v>
      </c>
      <c r="I336" s="27">
        <v>15</v>
      </c>
      <c r="J336" s="27" t="s">
        <v>591</v>
      </c>
      <c r="K336" s="56" t="s">
        <v>981</v>
      </c>
      <c r="L336" s="27"/>
      <c r="M336" s="27"/>
      <c r="N336" s="27"/>
      <c r="O336" s="27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</row>
    <row r="337" spans="1:256" s="22" customFormat="1" ht="11.25">
      <c r="A337" s="24"/>
      <c r="B337" s="24"/>
      <c r="C337" s="27"/>
      <c r="D337" s="27"/>
      <c r="E337" s="27"/>
      <c r="F337" s="27"/>
      <c r="G337" s="27">
        <f t="shared" si="1"/>
        <v>0</v>
      </c>
      <c r="H337" s="27"/>
      <c r="I337" s="27"/>
      <c r="J337" s="27"/>
      <c r="K337" s="27"/>
      <c r="L337" s="27"/>
      <c r="M337" s="27"/>
      <c r="N337" s="27"/>
      <c r="O337" s="27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</row>
    <row r="338" spans="1:256" s="22" customFormat="1" ht="11.25">
      <c r="A338" s="24"/>
      <c r="B338" s="24"/>
      <c r="C338" s="27"/>
      <c r="D338" s="27"/>
      <c r="E338" s="27"/>
      <c r="F338" s="27"/>
      <c r="G338" s="27">
        <f t="shared" si="1"/>
        <v>0</v>
      </c>
      <c r="H338" s="27"/>
      <c r="I338" s="27"/>
      <c r="J338" s="27"/>
      <c r="K338" s="27"/>
      <c r="L338" s="27"/>
      <c r="M338" s="27"/>
      <c r="N338" s="27"/>
      <c r="O338" s="27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4"/>
    </row>
    <row r="339" spans="1:256" s="22" customFormat="1" ht="11.25">
      <c r="A339" s="24"/>
      <c r="B339" s="24"/>
      <c r="C339" s="27"/>
      <c r="D339" s="27"/>
      <c r="E339" s="27"/>
      <c r="F339" s="27"/>
      <c r="G339" s="27">
        <f t="shared" si="1"/>
        <v>0</v>
      </c>
      <c r="H339" s="27"/>
      <c r="I339" s="27"/>
      <c r="J339" s="27"/>
      <c r="K339" s="27"/>
      <c r="L339" s="27"/>
      <c r="M339" s="27"/>
      <c r="N339" s="27"/>
      <c r="O339" s="27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24"/>
    </row>
    <row r="340" spans="1:256" s="22" customFormat="1" ht="11.25">
      <c r="A340" s="24"/>
      <c r="B340" s="24"/>
      <c r="C340" s="27"/>
      <c r="D340" s="27"/>
      <c r="E340" s="27"/>
      <c r="F340" s="27"/>
      <c r="G340" s="27">
        <f t="shared" si="1"/>
        <v>0</v>
      </c>
      <c r="H340" s="27"/>
      <c r="I340" s="27"/>
      <c r="J340" s="27"/>
      <c r="K340" s="27"/>
      <c r="L340" s="27"/>
      <c r="M340" s="27"/>
      <c r="N340" s="27"/>
      <c r="O340" s="27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24"/>
    </row>
    <row r="341" spans="1:256" s="22" customFormat="1" ht="11.25">
      <c r="A341" s="24"/>
      <c r="B341" s="24"/>
      <c r="C341" s="27"/>
      <c r="D341" s="27"/>
      <c r="E341" s="27"/>
      <c r="F341" s="27"/>
      <c r="G341" s="27">
        <f t="shared" si="1"/>
        <v>0</v>
      </c>
      <c r="H341" s="27"/>
      <c r="I341" s="27"/>
      <c r="J341" s="27"/>
      <c r="K341" s="27"/>
      <c r="L341" s="27"/>
      <c r="M341" s="27"/>
      <c r="N341" s="27"/>
      <c r="O341" s="27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</row>
    <row r="342" spans="1:256" s="22" customFormat="1" ht="11.25">
      <c r="A342" s="24"/>
      <c r="B342" s="24"/>
      <c r="C342" s="27"/>
      <c r="D342" s="27"/>
      <c r="E342" s="27"/>
      <c r="F342" s="27"/>
      <c r="G342" s="27">
        <f t="shared" si="1"/>
        <v>0</v>
      </c>
      <c r="H342" s="27"/>
      <c r="I342" s="27"/>
      <c r="J342" s="27"/>
      <c r="K342" s="27"/>
      <c r="L342" s="27"/>
      <c r="M342" s="27"/>
      <c r="N342" s="27"/>
      <c r="O342" s="27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24"/>
    </row>
    <row r="343" spans="1:256" s="22" customFormat="1" ht="11.25">
      <c r="A343" s="24"/>
      <c r="B343" s="24"/>
      <c r="C343" s="27"/>
      <c r="D343" s="27"/>
      <c r="E343" s="27"/>
      <c r="F343" s="27"/>
      <c r="G343" s="27">
        <f t="shared" si="1"/>
        <v>0</v>
      </c>
      <c r="H343" s="27"/>
      <c r="I343" s="27"/>
      <c r="J343" s="27"/>
      <c r="K343" s="27"/>
      <c r="L343" s="27"/>
      <c r="M343" s="27"/>
      <c r="N343" s="27"/>
      <c r="O343" s="27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4"/>
    </row>
    <row r="344" spans="1:256" s="22" customFormat="1" ht="11.25">
      <c r="A344" s="24"/>
      <c r="B344" s="24"/>
      <c r="C344" s="27"/>
      <c r="D344" s="27"/>
      <c r="E344" s="27"/>
      <c r="F344" s="27"/>
      <c r="G344" s="27">
        <f t="shared" si="1"/>
        <v>0</v>
      </c>
      <c r="H344" s="27"/>
      <c r="I344" s="27"/>
      <c r="J344" s="27"/>
      <c r="K344" s="27"/>
      <c r="L344" s="27"/>
      <c r="M344" s="27"/>
      <c r="N344" s="27"/>
      <c r="O344" s="27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4"/>
    </row>
    <row r="345" spans="1:256" s="22" customFormat="1" ht="11.25">
      <c r="A345" s="24"/>
      <c r="B345" s="24"/>
      <c r="C345" s="27"/>
      <c r="D345" s="27"/>
      <c r="E345" s="27"/>
      <c r="F345" s="27"/>
      <c r="G345" s="27">
        <f t="shared" si="1"/>
        <v>0</v>
      </c>
      <c r="H345" s="27"/>
      <c r="I345" s="27"/>
      <c r="J345" s="27"/>
      <c r="K345" s="27"/>
      <c r="L345" s="27"/>
      <c r="M345" s="27"/>
      <c r="N345" s="27"/>
      <c r="O345" s="27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4"/>
    </row>
    <row r="346" spans="1:256" s="22" customFormat="1" ht="11.25">
      <c r="A346" s="24"/>
      <c r="B346" s="24"/>
      <c r="C346" s="27"/>
      <c r="D346" s="27"/>
      <c r="E346" s="27"/>
      <c r="F346" s="27"/>
      <c r="G346" s="27">
        <f t="shared" si="1"/>
        <v>0</v>
      </c>
      <c r="H346" s="27"/>
      <c r="I346" s="27"/>
      <c r="J346" s="27"/>
      <c r="K346" s="27"/>
      <c r="L346" s="27"/>
      <c r="M346" s="27"/>
      <c r="N346" s="27"/>
      <c r="O346" s="27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24"/>
    </row>
    <row r="347" spans="1:256" s="22" customFormat="1" ht="11.25">
      <c r="A347" s="24"/>
      <c r="B347" s="24"/>
      <c r="C347" s="27"/>
      <c r="D347" s="27"/>
      <c r="E347" s="27"/>
      <c r="F347" s="27"/>
      <c r="G347" s="27">
        <f t="shared" si="1"/>
        <v>0</v>
      </c>
      <c r="H347" s="27"/>
      <c r="I347" s="27"/>
      <c r="J347" s="27"/>
      <c r="K347" s="27"/>
      <c r="L347" s="27"/>
      <c r="M347" s="27"/>
      <c r="N347" s="27"/>
      <c r="O347" s="27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4"/>
    </row>
    <row r="348" spans="1:256" s="22" customFormat="1" ht="11.25">
      <c r="A348" s="24"/>
      <c r="B348" s="24"/>
      <c r="C348" s="27"/>
      <c r="D348" s="27"/>
      <c r="E348" s="27"/>
      <c r="F348" s="27"/>
      <c r="G348" s="27">
        <f t="shared" si="1"/>
        <v>0</v>
      </c>
      <c r="H348" s="27"/>
      <c r="I348" s="27"/>
      <c r="J348" s="27"/>
      <c r="K348" s="27"/>
      <c r="L348" s="27"/>
      <c r="M348" s="27"/>
      <c r="N348" s="27"/>
      <c r="O348" s="27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</row>
    <row r="349" spans="1:256" s="22" customFormat="1" ht="11.25">
      <c r="A349" s="24"/>
      <c r="B349" s="24"/>
      <c r="C349" s="27"/>
      <c r="D349" s="27"/>
      <c r="E349" s="27"/>
      <c r="F349" s="27"/>
      <c r="G349" s="27">
        <f t="shared" si="1"/>
        <v>0</v>
      </c>
      <c r="H349" s="27"/>
      <c r="I349" s="27"/>
      <c r="J349" s="27"/>
      <c r="K349" s="27"/>
      <c r="L349" s="27"/>
      <c r="M349" s="27"/>
      <c r="N349" s="27"/>
      <c r="O349" s="27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4"/>
    </row>
    <row r="350" spans="1:256" s="22" customFormat="1" ht="11.25">
      <c r="A350" s="24"/>
      <c r="B350" s="24"/>
      <c r="C350" s="27"/>
      <c r="D350" s="27"/>
      <c r="E350" s="27"/>
      <c r="F350" s="27"/>
      <c r="G350" s="27">
        <f t="shared" si="1"/>
        <v>0</v>
      </c>
      <c r="H350" s="27"/>
      <c r="I350" s="27"/>
      <c r="J350" s="27"/>
      <c r="K350" s="27"/>
      <c r="L350" s="27"/>
      <c r="M350" s="27"/>
      <c r="N350" s="27"/>
      <c r="O350" s="27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1:256" s="22" customFormat="1" ht="11.25">
      <c r="A351" s="24" t="s">
        <v>963</v>
      </c>
      <c r="B351" s="24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4"/>
    </row>
    <row r="352" spans="1:256" s="22" customFormat="1" ht="11.25">
      <c r="A352" s="24"/>
      <c r="B352" s="24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57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4"/>
    </row>
    <row r="353" spans="1:256" s="22" customFormat="1" ht="11.25">
      <c r="A353" s="24"/>
      <c r="B353" s="24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57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24"/>
    </row>
    <row r="354" spans="1:256" s="22" customFormat="1" ht="11.25">
      <c r="A354" s="24"/>
      <c r="B354" s="24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57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4"/>
    </row>
    <row r="355" spans="1:256" s="22" customFormat="1" ht="11.25">
      <c r="A355" s="24"/>
      <c r="B355" s="24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</row>
    <row r="356" spans="1:256" s="22" customFormat="1" ht="11.25">
      <c r="A356" s="24"/>
      <c r="B356" s="24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1:256" s="22" customFormat="1" ht="11.25">
      <c r="A357" s="24"/>
      <c r="B357" s="24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</row>
    <row r="358" spans="1:256" s="22" customFormat="1" ht="11.25">
      <c r="A358" s="24"/>
      <c r="B358" s="24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</row>
    <row r="359" spans="1:256" s="22" customFormat="1" ht="11.25">
      <c r="A359" s="24"/>
      <c r="B359" s="24"/>
      <c r="C359" s="27"/>
      <c r="D359" s="27"/>
      <c r="E359" s="27"/>
      <c r="F359" s="27"/>
      <c r="G359" s="27">
        <f t="shared" si="1"/>
        <v>0</v>
      </c>
      <c r="H359" s="27"/>
      <c r="I359" s="27"/>
      <c r="J359" s="27"/>
      <c r="K359" s="27"/>
      <c r="L359" s="27"/>
      <c r="M359" s="27"/>
      <c r="N359" s="27"/>
      <c r="O359" s="27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</row>
    <row r="360" spans="1:256" s="22" customFormat="1" ht="11.25">
      <c r="A360" s="24"/>
      <c r="B360" s="24"/>
      <c r="C360" s="27"/>
      <c r="D360" s="27"/>
      <c r="E360" s="27"/>
      <c r="F360" s="27"/>
      <c r="G360" s="27">
        <f t="shared" si="1"/>
        <v>0</v>
      </c>
      <c r="H360" s="27"/>
      <c r="I360" s="27"/>
      <c r="J360" s="27"/>
      <c r="K360" s="27"/>
      <c r="L360" s="27"/>
      <c r="M360" s="27"/>
      <c r="N360" s="27"/>
      <c r="O360" s="27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4"/>
    </row>
    <row r="361" spans="1:256" s="22" customFormat="1" ht="11.25">
      <c r="A361" s="24"/>
      <c r="B361" s="24"/>
      <c r="C361" s="27"/>
      <c r="D361" s="27"/>
      <c r="E361" s="27"/>
      <c r="F361" s="27"/>
      <c r="G361" s="27">
        <f t="shared" si="1"/>
        <v>0</v>
      </c>
      <c r="H361" s="27"/>
      <c r="I361" s="27"/>
      <c r="J361" s="27"/>
      <c r="K361" s="27"/>
      <c r="L361" s="27"/>
      <c r="M361" s="27"/>
      <c r="N361" s="27"/>
      <c r="O361" s="27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4"/>
    </row>
    <row r="362" spans="1:256" s="22" customFormat="1" ht="11.25">
      <c r="A362" s="24"/>
      <c r="B362" s="24"/>
      <c r="C362" s="27"/>
      <c r="D362" s="27"/>
      <c r="E362" s="27"/>
      <c r="F362" s="27"/>
      <c r="G362" s="27">
        <f t="shared" si="1"/>
        <v>0</v>
      </c>
      <c r="H362" s="27"/>
      <c r="I362" s="27"/>
      <c r="J362" s="27"/>
      <c r="K362" s="27"/>
      <c r="L362" s="27"/>
      <c r="M362" s="27"/>
      <c r="N362" s="27"/>
      <c r="O362" s="27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24"/>
    </row>
    <row r="363" spans="1:256" s="22" customFormat="1" ht="11.25">
      <c r="A363" s="24"/>
      <c r="B363" s="24"/>
      <c r="C363" s="27"/>
      <c r="D363" s="27"/>
      <c r="E363" s="27"/>
      <c r="F363" s="27"/>
      <c r="G363" s="27">
        <f t="shared" si="1"/>
        <v>0</v>
      </c>
      <c r="H363" s="27"/>
      <c r="I363" s="27"/>
      <c r="J363" s="27"/>
      <c r="K363" s="27"/>
      <c r="L363" s="27"/>
      <c r="M363" s="27"/>
      <c r="N363" s="27"/>
      <c r="O363" s="27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4"/>
    </row>
    <row r="364" spans="1:256" s="22" customFormat="1" ht="11.25">
      <c r="A364" s="24"/>
      <c r="B364" s="24"/>
      <c r="C364" s="27"/>
      <c r="D364" s="27"/>
      <c r="E364" s="27"/>
      <c r="F364" s="27"/>
      <c r="G364" s="27">
        <f t="shared" si="1"/>
        <v>0</v>
      </c>
      <c r="H364" s="27"/>
      <c r="I364" s="27"/>
      <c r="J364" s="27"/>
      <c r="K364" s="27"/>
      <c r="L364" s="27"/>
      <c r="M364" s="27"/>
      <c r="N364" s="27"/>
      <c r="O364" s="27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24"/>
    </row>
    <row r="365" spans="1:256" s="22" customFormat="1" ht="11.25">
      <c r="A365" s="24"/>
      <c r="B365" s="24"/>
      <c r="C365" s="27"/>
      <c r="D365" s="27"/>
      <c r="E365" s="27"/>
      <c r="F365" s="27"/>
      <c r="G365" s="27">
        <f t="shared" si="1"/>
        <v>0</v>
      </c>
      <c r="H365" s="27"/>
      <c r="I365" s="27"/>
      <c r="J365" s="27"/>
      <c r="K365" s="27"/>
      <c r="L365" s="27"/>
      <c r="M365" s="27"/>
      <c r="N365" s="27"/>
      <c r="O365" s="27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  <c r="IV365" s="24"/>
    </row>
    <row r="366" spans="1:256" s="22" customFormat="1" ht="11.25">
      <c r="A366" s="24"/>
      <c r="B366" s="24"/>
      <c r="C366" s="27"/>
      <c r="D366" s="27"/>
      <c r="E366" s="27"/>
      <c r="F366" s="27"/>
      <c r="G366" s="27">
        <f t="shared" si="1"/>
        <v>0</v>
      </c>
      <c r="H366" s="27"/>
      <c r="I366" s="27"/>
      <c r="J366" s="27"/>
      <c r="K366" s="27"/>
      <c r="L366" s="27"/>
      <c r="M366" s="27"/>
      <c r="N366" s="27"/>
      <c r="O366" s="27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1:256" s="22" customFormat="1" ht="11.25">
      <c r="A367" s="24"/>
      <c r="B367" s="24"/>
      <c r="C367" s="27"/>
      <c r="D367" s="27"/>
      <c r="E367" s="27"/>
      <c r="F367" s="27"/>
      <c r="G367" s="27">
        <f t="shared" si="1"/>
        <v>0</v>
      </c>
      <c r="H367" s="27"/>
      <c r="I367" s="27"/>
      <c r="J367" s="27"/>
      <c r="K367" s="27"/>
      <c r="L367" s="27"/>
      <c r="M367" s="27"/>
      <c r="N367" s="27"/>
      <c r="O367" s="27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4"/>
    </row>
    <row r="368" spans="1:256" s="22" customFormat="1" ht="11.25">
      <c r="A368" s="24"/>
      <c r="B368" s="24"/>
      <c r="C368" s="27"/>
      <c r="D368" s="27"/>
      <c r="E368" s="27"/>
      <c r="F368" s="27"/>
      <c r="G368" s="27">
        <f t="shared" si="1"/>
        <v>0</v>
      </c>
      <c r="H368" s="27"/>
      <c r="I368" s="27"/>
      <c r="J368" s="27"/>
      <c r="K368" s="27"/>
      <c r="L368" s="27"/>
      <c r="M368" s="27"/>
      <c r="N368" s="27"/>
      <c r="O368" s="27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24"/>
      <c r="IJ368" s="24"/>
      <c r="IK368" s="24"/>
      <c r="IL368" s="24"/>
      <c r="IM368" s="24"/>
      <c r="IN368" s="24"/>
      <c r="IO368" s="24"/>
      <c r="IP368" s="24"/>
      <c r="IQ368" s="24"/>
      <c r="IR368" s="24"/>
      <c r="IS368" s="24"/>
      <c r="IT368" s="24"/>
      <c r="IU368" s="24"/>
      <c r="IV368" s="24"/>
    </row>
    <row r="369" spans="1:256" s="22" customFormat="1" ht="11.25">
      <c r="A369" s="24"/>
      <c r="B369" s="24"/>
      <c r="C369" s="27"/>
      <c r="D369" s="27"/>
      <c r="E369" s="27"/>
      <c r="F369" s="27"/>
      <c r="G369" s="27">
        <f t="shared" si="1"/>
        <v>0</v>
      </c>
      <c r="H369" s="27"/>
      <c r="I369" s="27"/>
      <c r="J369" s="27"/>
      <c r="K369" s="27"/>
      <c r="L369" s="27"/>
      <c r="M369" s="27"/>
      <c r="N369" s="27"/>
      <c r="O369" s="27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</row>
    <row r="370" spans="1:256" s="22" customFormat="1" ht="11.25">
      <c r="A370" s="24" t="s">
        <v>958</v>
      </c>
      <c r="B370" s="24"/>
      <c r="C370" s="27"/>
      <c r="D370" s="27"/>
      <c r="E370" s="27"/>
      <c r="F370" s="27"/>
      <c r="G370" s="27">
        <f t="shared" si="1"/>
        <v>0</v>
      </c>
      <c r="H370" s="27"/>
      <c r="I370" s="27"/>
      <c r="J370" s="27"/>
      <c r="K370" s="27"/>
      <c r="L370" s="27"/>
      <c r="M370" s="27"/>
      <c r="N370" s="27"/>
      <c r="O370" s="27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  <c r="IU370" s="24"/>
      <c r="IV370" s="24"/>
    </row>
    <row r="371" spans="1:256" s="22" customFormat="1" ht="11.25">
      <c r="A371" s="24"/>
      <c r="B371" s="24"/>
      <c r="C371" s="27"/>
      <c r="D371" s="27"/>
      <c r="E371" s="27"/>
      <c r="F371" s="27"/>
      <c r="G371" s="27">
        <f t="shared" si="1"/>
        <v>0</v>
      </c>
      <c r="H371" s="27"/>
      <c r="I371" s="27"/>
      <c r="J371" s="27"/>
      <c r="K371" s="27"/>
      <c r="L371" s="27"/>
      <c r="M371" s="27"/>
      <c r="N371" s="27"/>
      <c r="O371" s="27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</row>
    <row r="372" spans="1:256" s="22" customFormat="1" ht="11.25">
      <c r="A372" s="24"/>
      <c r="B372" s="24"/>
      <c r="C372" s="27"/>
      <c r="D372" s="27"/>
      <c r="E372" s="27"/>
      <c r="F372" s="27"/>
      <c r="G372" s="27">
        <f t="shared" si="1"/>
        <v>0</v>
      </c>
      <c r="H372" s="27"/>
      <c r="I372" s="27"/>
      <c r="J372" s="27"/>
      <c r="K372" s="27"/>
      <c r="L372" s="27"/>
      <c r="M372" s="27"/>
      <c r="N372" s="27"/>
      <c r="O372" s="27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4"/>
    </row>
    <row r="373" spans="1:256" s="22" customFormat="1" ht="11.25">
      <c r="A373" s="24"/>
      <c r="B373" s="24"/>
      <c r="C373" s="27"/>
      <c r="D373" s="27"/>
      <c r="E373" s="27"/>
      <c r="F373" s="27"/>
      <c r="G373" s="27">
        <f t="shared" si="1"/>
        <v>0</v>
      </c>
      <c r="H373" s="27"/>
      <c r="I373" s="27"/>
      <c r="J373" s="27"/>
      <c r="K373" s="27"/>
      <c r="L373" s="27"/>
      <c r="M373" s="27"/>
      <c r="N373" s="27"/>
      <c r="O373" s="27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4"/>
    </row>
    <row r="374" spans="1:256" s="22" customFormat="1" ht="11.25">
      <c r="A374" s="24"/>
      <c r="B374" s="24"/>
      <c r="C374" s="27"/>
      <c r="D374" s="27"/>
      <c r="E374" s="27"/>
      <c r="F374" s="27"/>
      <c r="G374" s="27">
        <f t="shared" si="1"/>
        <v>0</v>
      </c>
      <c r="H374" s="27"/>
      <c r="I374" s="27"/>
      <c r="J374" s="27"/>
      <c r="K374" s="27"/>
      <c r="L374" s="27"/>
      <c r="M374" s="27"/>
      <c r="N374" s="27"/>
      <c r="O374" s="27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</row>
    <row r="375" spans="1:256" s="22" customFormat="1" ht="11.25">
      <c r="A375" s="24"/>
      <c r="B375" s="24"/>
      <c r="C375" s="27"/>
      <c r="D375" s="27"/>
      <c r="E375" s="27"/>
      <c r="F375" s="27"/>
      <c r="G375" s="27">
        <f t="shared" si="1"/>
        <v>0</v>
      </c>
      <c r="H375" s="27"/>
      <c r="I375" s="27"/>
      <c r="J375" s="27"/>
      <c r="K375" s="27"/>
      <c r="L375" s="27"/>
      <c r="M375" s="27"/>
      <c r="N375" s="27"/>
      <c r="O375" s="27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4"/>
    </row>
    <row r="376" spans="1:256" s="22" customFormat="1" ht="11.25">
      <c r="A376" s="24"/>
      <c r="B376" s="24"/>
      <c r="C376" s="27"/>
      <c r="D376" s="27"/>
      <c r="E376" s="27"/>
      <c r="F376" s="27"/>
      <c r="G376" s="27">
        <f t="shared" si="1"/>
        <v>0</v>
      </c>
      <c r="H376" s="27"/>
      <c r="I376" s="27"/>
      <c r="J376" s="27"/>
      <c r="K376" s="27"/>
      <c r="L376" s="27"/>
      <c r="M376" s="27"/>
      <c r="N376" s="27"/>
      <c r="O376" s="27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</row>
    <row r="377" spans="1:256" s="22" customFormat="1" ht="11.25">
      <c r="A377" s="24"/>
      <c r="B377" s="24"/>
      <c r="C377" s="27"/>
      <c r="D377" s="27"/>
      <c r="E377" s="27"/>
      <c r="F377" s="27"/>
      <c r="G377" s="27">
        <f t="shared" si="1"/>
        <v>0</v>
      </c>
      <c r="H377" s="27"/>
      <c r="I377" s="27"/>
      <c r="J377" s="27"/>
      <c r="K377" s="27"/>
      <c r="L377" s="27"/>
      <c r="M377" s="27"/>
      <c r="N377" s="27"/>
      <c r="O377" s="27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</row>
    <row r="378" spans="1:256" s="22" customFormat="1" ht="11.25">
      <c r="A378" s="24"/>
      <c r="B378" s="24"/>
      <c r="C378" s="27"/>
      <c r="D378" s="27"/>
      <c r="E378" s="27"/>
      <c r="F378" s="27"/>
      <c r="G378" s="27">
        <f aca="true" t="shared" si="2" ref="G378:G441">H378*25</f>
        <v>0</v>
      </c>
      <c r="H378" s="27"/>
      <c r="I378" s="27"/>
      <c r="J378" s="27"/>
      <c r="K378" s="27"/>
      <c r="L378" s="27"/>
      <c r="M378" s="27"/>
      <c r="N378" s="27"/>
      <c r="O378" s="27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</row>
    <row r="379" spans="1:256" s="22" customFormat="1" ht="11.25">
      <c r="A379" s="24"/>
      <c r="B379" s="24"/>
      <c r="C379" s="27"/>
      <c r="D379" s="27"/>
      <c r="E379" s="27"/>
      <c r="F379" s="27"/>
      <c r="G379" s="27">
        <f t="shared" si="2"/>
        <v>0</v>
      </c>
      <c r="H379" s="27"/>
      <c r="I379" s="27"/>
      <c r="J379" s="27"/>
      <c r="K379" s="27"/>
      <c r="L379" s="27"/>
      <c r="M379" s="27"/>
      <c r="N379" s="27"/>
      <c r="O379" s="27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1:256" s="22" customFormat="1" ht="11.25">
      <c r="A380" s="24"/>
      <c r="B380" s="24"/>
      <c r="C380" s="27"/>
      <c r="D380" s="27"/>
      <c r="E380" s="27"/>
      <c r="F380" s="27"/>
      <c r="G380" s="27">
        <f t="shared" si="2"/>
        <v>0</v>
      </c>
      <c r="H380" s="27"/>
      <c r="I380" s="27"/>
      <c r="J380" s="27"/>
      <c r="K380" s="27"/>
      <c r="L380" s="27"/>
      <c r="M380" s="27"/>
      <c r="N380" s="27"/>
      <c r="O380" s="27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</row>
    <row r="381" spans="1:256" s="22" customFormat="1" ht="11.25">
      <c r="A381" s="24"/>
      <c r="B381" s="24"/>
      <c r="C381" s="27"/>
      <c r="D381" s="27"/>
      <c r="E381" s="27"/>
      <c r="F381" s="27"/>
      <c r="G381" s="27">
        <f t="shared" si="2"/>
        <v>0</v>
      </c>
      <c r="H381" s="27"/>
      <c r="I381" s="27"/>
      <c r="J381" s="27"/>
      <c r="K381" s="27"/>
      <c r="L381" s="27"/>
      <c r="M381" s="27"/>
      <c r="N381" s="27"/>
      <c r="O381" s="27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</row>
    <row r="382" spans="1:256" s="22" customFormat="1" ht="11.25">
      <c r="A382" s="24"/>
      <c r="B382" s="24"/>
      <c r="C382" s="27"/>
      <c r="D382" s="27"/>
      <c r="E382" s="27"/>
      <c r="F382" s="27"/>
      <c r="G382" s="27">
        <f t="shared" si="2"/>
        <v>0</v>
      </c>
      <c r="H382" s="27"/>
      <c r="I382" s="27"/>
      <c r="J382" s="27"/>
      <c r="K382" s="27"/>
      <c r="L382" s="27"/>
      <c r="M382" s="27"/>
      <c r="N382" s="27"/>
      <c r="O382" s="27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4"/>
    </row>
    <row r="383" spans="1:256" s="22" customFormat="1" ht="11.25">
      <c r="A383" s="24"/>
      <c r="B383" s="24"/>
      <c r="C383" s="27"/>
      <c r="D383" s="27"/>
      <c r="E383" s="27"/>
      <c r="F383" s="27"/>
      <c r="G383" s="27">
        <f t="shared" si="2"/>
        <v>0</v>
      </c>
      <c r="H383" s="27"/>
      <c r="I383" s="27"/>
      <c r="J383" s="27"/>
      <c r="K383" s="27"/>
      <c r="L383" s="27"/>
      <c r="M383" s="27"/>
      <c r="N383" s="27"/>
      <c r="O383" s="27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</row>
    <row r="384" spans="1:256" s="22" customFormat="1" ht="11.25">
      <c r="A384" s="24"/>
      <c r="B384" s="24"/>
      <c r="C384" s="27"/>
      <c r="D384" s="27"/>
      <c r="E384" s="27"/>
      <c r="F384" s="27"/>
      <c r="G384" s="27">
        <f t="shared" si="2"/>
        <v>0</v>
      </c>
      <c r="H384" s="27"/>
      <c r="I384" s="27"/>
      <c r="J384" s="27"/>
      <c r="K384" s="27"/>
      <c r="L384" s="27"/>
      <c r="M384" s="27"/>
      <c r="N384" s="27"/>
      <c r="O384" s="27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1:256" s="22" customFormat="1" ht="11.25">
      <c r="A385" s="24"/>
      <c r="B385" s="24"/>
      <c r="C385" s="27"/>
      <c r="D385" s="27"/>
      <c r="E385" s="27"/>
      <c r="F385" s="27"/>
      <c r="G385" s="27">
        <f t="shared" si="2"/>
        <v>0</v>
      </c>
      <c r="H385" s="27"/>
      <c r="I385" s="27"/>
      <c r="J385" s="27"/>
      <c r="K385" s="27"/>
      <c r="L385" s="27"/>
      <c r="M385" s="27"/>
      <c r="N385" s="27"/>
      <c r="O385" s="27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4"/>
    </row>
    <row r="386" spans="1:256" s="22" customFormat="1" ht="11.25">
      <c r="A386" s="24"/>
      <c r="B386" s="24"/>
      <c r="C386" s="27"/>
      <c r="D386" s="27"/>
      <c r="E386" s="27"/>
      <c r="F386" s="27"/>
      <c r="G386" s="27">
        <f t="shared" si="2"/>
        <v>0</v>
      </c>
      <c r="H386" s="27"/>
      <c r="I386" s="27"/>
      <c r="J386" s="27"/>
      <c r="K386" s="27"/>
      <c r="L386" s="27"/>
      <c r="M386" s="27"/>
      <c r="N386" s="27"/>
      <c r="O386" s="27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4"/>
    </row>
    <row r="387" spans="1:256" s="22" customFormat="1" ht="11.25">
      <c r="A387" s="24"/>
      <c r="B387" s="24"/>
      <c r="C387" s="27"/>
      <c r="D387" s="27"/>
      <c r="E387" s="27"/>
      <c r="F387" s="27"/>
      <c r="G387" s="27">
        <f t="shared" si="2"/>
        <v>0</v>
      </c>
      <c r="H387" s="27"/>
      <c r="I387" s="27"/>
      <c r="J387" s="27"/>
      <c r="K387" s="27"/>
      <c r="L387" s="27"/>
      <c r="M387" s="27"/>
      <c r="N387" s="27"/>
      <c r="O387" s="27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1:256" s="22" customFormat="1" ht="11.25">
      <c r="A388" s="24"/>
      <c r="B388" s="24"/>
      <c r="C388" s="27"/>
      <c r="D388" s="27"/>
      <c r="E388" s="27"/>
      <c r="F388" s="27"/>
      <c r="G388" s="27">
        <f t="shared" si="2"/>
        <v>0</v>
      </c>
      <c r="H388" s="27"/>
      <c r="I388" s="27"/>
      <c r="J388" s="27"/>
      <c r="K388" s="27"/>
      <c r="L388" s="27"/>
      <c r="M388" s="27"/>
      <c r="N388" s="27"/>
      <c r="O388" s="27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  <c r="IU388" s="24"/>
      <c r="IV388" s="24"/>
    </row>
    <row r="389" spans="1:256" s="22" customFormat="1" ht="11.25">
      <c r="A389" s="24"/>
      <c r="B389" s="24"/>
      <c r="C389" s="27"/>
      <c r="D389" s="27"/>
      <c r="E389" s="27"/>
      <c r="F389" s="27"/>
      <c r="G389" s="27">
        <f t="shared" si="2"/>
        <v>0</v>
      </c>
      <c r="H389" s="27"/>
      <c r="I389" s="27"/>
      <c r="J389" s="27"/>
      <c r="K389" s="27"/>
      <c r="L389" s="27"/>
      <c r="M389" s="27"/>
      <c r="N389" s="27"/>
      <c r="O389" s="27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</row>
    <row r="390" spans="1:256" s="22" customFormat="1" ht="11.25">
      <c r="A390" s="24" t="s">
        <v>133</v>
      </c>
      <c r="B390" s="24"/>
      <c r="C390" s="27"/>
      <c r="D390" s="27"/>
      <c r="E390" s="27"/>
      <c r="F390" s="27"/>
      <c r="G390" s="27">
        <f t="shared" si="2"/>
        <v>0</v>
      </c>
      <c r="H390" s="27"/>
      <c r="I390" s="27"/>
      <c r="J390" s="27"/>
      <c r="K390" s="27"/>
      <c r="L390" s="27"/>
      <c r="M390" s="27"/>
      <c r="N390" s="27"/>
      <c r="O390" s="27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</row>
    <row r="391" spans="1:256" s="22" customFormat="1" ht="11.25">
      <c r="A391" s="24"/>
      <c r="B391" s="24" t="s">
        <v>111</v>
      </c>
      <c r="C391" s="27" t="s">
        <v>785</v>
      </c>
      <c r="D391" s="27" t="s">
        <v>825</v>
      </c>
      <c r="E391" s="27">
        <v>1</v>
      </c>
      <c r="F391" s="27"/>
      <c r="G391" s="27">
        <f t="shared" si="2"/>
        <v>150</v>
      </c>
      <c r="H391" s="27">
        <v>6</v>
      </c>
      <c r="I391" s="27">
        <v>6</v>
      </c>
      <c r="J391" s="27" t="s">
        <v>379</v>
      </c>
      <c r="K391" s="27"/>
      <c r="L391" s="27"/>
      <c r="M391" s="27"/>
      <c r="N391" s="27"/>
      <c r="O391" s="27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4"/>
    </row>
    <row r="392" spans="1:256" s="22" customFormat="1" ht="11.25">
      <c r="A392" s="24"/>
      <c r="B392" s="24" t="s">
        <v>112</v>
      </c>
      <c r="C392" s="27" t="s">
        <v>785</v>
      </c>
      <c r="D392" s="27">
        <v>150</v>
      </c>
      <c r="E392" s="27">
        <v>0.5</v>
      </c>
      <c r="F392" s="27"/>
      <c r="G392" s="27">
        <f t="shared" si="2"/>
        <v>200</v>
      </c>
      <c r="H392" s="27">
        <v>8</v>
      </c>
      <c r="I392" s="27">
        <v>13</v>
      </c>
      <c r="J392" s="27" t="s">
        <v>379</v>
      </c>
      <c r="K392" s="27"/>
      <c r="L392" s="27"/>
      <c r="M392" s="27"/>
      <c r="N392" s="27"/>
      <c r="O392" s="27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4"/>
    </row>
    <row r="393" spans="1:256" s="22" customFormat="1" ht="11.25">
      <c r="A393" s="24"/>
      <c r="B393" s="24" t="s">
        <v>113</v>
      </c>
      <c r="C393" s="27" t="s">
        <v>785</v>
      </c>
      <c r="D393" s="27">
        <v>175</v>
      </c>
      <c r="E393" s="27">
        <v>2</v>
      </c>
      <c r="F393" s="27">
        <v>6</v>
      </c>
      <c r="G393" s="27">
        <f t="shared" si="2"/>
        <v>600</v>
      </c>
      <c r="H393" s="27">
        <v>24</v>
      </c>
      <c r="I393" s="27">
        <v>15</v>
      </c>
      <c r="J393" s="27" t="s">
        <v>591</v>
      </c>
      <c r="K393" s="27"/>
      <c r="L393" s="27"/>
      <c r="M393" s="27"/>
      <c r="N393" s="27"/>
      <c r="O393" s="27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4"/>
    </row>
    <row r="394" spans="1:256" s="22" customFormat="1" ht="11.25">
      <c r="A394" s="24"/>
      <c r="B394" s="24" t="s">
        <v>616</v>
      </c>
      <c r="C394" s="27" t="s">
        <v>785</v>
      </c>
      <c r="D394" s="27">
        <v>20</v>
      </c>
      <c r="E394" s="27">
        <v>1</v>
      </c>
      <c r="F394" s="27"/>
      <c r="G394" s="27">
        <f t="shared" si="2"/>
        <v>125</v>
      </c>
      <c r="H394" s="27">
        <v>5</v>
      </c>
      <c r="I394" s="27">
        <v>8</v>
      </c>
      <c r="J394" s="27" t="s">
        <v>379</v>
      </c>
      <c r="K394" s="27"/>
      <c r="L394" s="27"/>
      <c r="M394" s="27"/>
      <c r="N394" s="27"/>
      <c r="O394" s="27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4"/>
    </row>
    <row r="395" spans="1:256" s="22" customFormat="1" ht="11.25">
      <c r="A395" s="24"/>
      <c r="B395" s="24" t="s">
        <v>826</v>
      </c>
      <c r="C395" s="27">
        <v>1</v>
      </c>
      <c r="D395" s="27">
        <v>20</v>
      </c>
      <c r="E395" s="27">
        <v>1</v>
      </c>
      <c r="F395" s="27"/>
      <c r="G395" s="27">
        <f t="shared" si="2"/>
        <v>50</v>
      </c>
      <c r="H395" s="27">
        <v>2</v>
      </c>
      <c r="I395" s="27">
        <v>0.25</v>
      </c>
      <c r="J395" s="27" t="s">
        <v>379</v>
      </c>
      <c r="K395" s="27"/>
      <c r="L395" s="27"/>
      <c r="M395" s="27"/>
      <c r="N395" s="27"/>
      <c r="O395" s="27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  <c r="GJ395" s="24"/>
      <c r="GK395" s="24"/>
      <c r="GL395" s="24"/>
      <c r="GM395" s="24"/>
      <c r="GN395" s="24"/>
      <c r="GO395" s="24"/>
      <c r="GP395" s="24"/>
      <c r="GQ395" s="24"/>
      <c r="GR395" s="24"/>
      <c r="GS395" s="24"/>
      <c r="GT395" s="24"/>
      <c r="GU395" s="24"/>
      <c r="GV395" s="24"/>
      <c r="GW395" s="24"/>
      <c r="GX395" s="24"/>
      <c r="GY395" s="24"/>
      <c r="GZ395" s="24"/>
      <c r="HA395" s="24"/>
      <c r="HB395" s="24"/>
      <c r="HC395" s="24"/>
      <c r="HD395" s="24"/>
      <c r="HE395" s="24"/>
      <c r="HF395" s="24"/>
      <c r="HG395" s="24"/>
      <c r="HH395" s="24"/>
      <c r="HI395" s="24"/>
      <c r="HJ395" s="24"/>
      <c r="HK395" s="24"/>
      <c r="HL395" s="24"/>
      <c r="HM395" s="24"/>
      <c r="HN395" s="24"/>
      <c r="HO395" s="24"/>
      <c r="HP395" s="24"/>
      <c r="HQ395" s="24"/>
      <c r="HR395" s="24"/>
      <c r="HS395" s="24"/>
      <c r="HT395" s="24"/>
      <c r="HU395" s="24"/>
      <c r="HV395" s="24"/>
      <c r="HW395" s="24"/>
      <c r="HX395" s="24"/>
      <c r="HY395" s="24"/>
      <c r="HZ395" s="24"/>
      <c r="IA395" s="24"/>
      <c r="IB395" s="24"/>
      <c r="IC395" s="24"/>
      <c r="ID395" s="24"/>
      <c r="IE395" s="24"/>
      <c r="IF395" s="24"/>
      <c r="IG395" s="24"/>
      <c r="IH395" s="24"/>
      <c r="II395" s="24"/>
      <c r="IJ395" s="24"/>
      <c r="IK395" s="24"/>
      <c r="IL395" s="24"/>
      <c r="IM395" s="24"/>
      <c r="IN395" s="24"/>
      <c r="IO395" s="24"/>
      <c r="IP395" s="24"/>
      <c r="IQ395" s="24"/>
      <c r="IR395" s="24"/>
      <c r="IS395" s="24"/>
      <c r="IT395" s="24"/>
      <c r="IU395" s="24"/>
      <c r="IV395" s="24"/>
    </row>
    <row r="396" spans="1:256" s="22" customFormat="1" ht="11.25">
      <c r="A396" s="24"/>
      <c r="B396" s="24" t="s">
        <v>827</v>
      </c>
      <c r="C396" s="27">
        <v>1</v>
      </c>
      <c r="D396" s="27">
        <v>20</v>
      </c>
      <c r="E396" s="27">
        <v>1</v>
      </c>
      <c r="F396" s="27"/>
      <c r="G396" s="27">
        <f t="shared" si="2"/>
        <v>375</v>
      </c>
      <c r="H396" s="27">
        <v>15</v>
      </c>
      <c r="I396" s="27">
        <v>0.25</v>
      </c>
      <c r="J396" s="27" t="s">
        <v>591</v>
      </c>
      <c r="K396" s="27"/>
      <c r="L396" s="27"/>
      <c r="M396" s="27"/>
      <c r="N396" s="27"/>
      <c r="O396" s="27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  <c r="FJ396" s="24"/>
      <c r="FK396" s="24"/>
      <c r="FL396" s="24"/>
      <c r="FM396" s="24"/>
      <c r="FN396" s="24"/>
      <c r="FO396" s="24"/>
      <c r="FP396" s="24"/>
      <c r="FQ396" s="24"/>
      <c r="FR396" s="24"/>
      <c r="FS396" s="24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  <c r="GJ396" s="24"/>
      <c r="GK396" s="24"/>
      <c r="GL396" s="24"/>
      <c r="GM396" s="24"/>
      <c r="GN396" s="24"/>
      <c r="GO396" s="24"/>
      <c r="GP396" s="24"/>
      <c r="GQ396" s="24"/>
      <c r="GR396" s="24"/>
      <c r="GS396" s="24"/>
      <c r="GT396" s="24"/>
      <c r="GU396" s="24"/>
      <c r="GV396" s="24"/>
      <c r="GW396" s="24"/>
      <c r="GX396" s="24"/>
      <c r="GY396" s="24"/>
      <c r="GZ396" s="24"/>
      <c r="HA396" s="24"/>
      <c r="HB396" s="24"/>
      <c r="HC396" s="24"/>
      <c r="HD396" s="24"/>
      <c r="HE396" s="24"/>
      <c r="HF396" s="24"/>
      <c r="HG396" s="24"/>
      <c r="HH396" s="24"/>
      <c r="HI396" s="24"/>
      <c r="HJ396" s="24"/>
      <c r="HK396" s="24"/>
      <c r="HL396" s="24"/>
      <c r="HM396" s="24"/>
      <c r="HN396" s="24"/>
      <c r="HO396" s="24"/>
      <c r="HP396" s="24"/>
      <c r="HQ396" s="24"/>
      <c r="HR396" s="24"/>
      <c r="HS396" s="24"/>
      <c r="HT396" s="24"/>
      <c r="HU396" s="24"/>
      <c r="HV396" s="24"/>
      <c r="HW396" s="24"/>
      <c r="HX396" s="24"/>
      <c r="HY396" s="24"/>
      <c r="HZ396" s="24"/>
      <c r="IA396" s="24"/>
      <c r="IB396" s="24"/>
      <c r="IC396" s="24"/>
      <c r="ID396" s="24"/>
      <c r="IE396" s="24"/>
      <c r="IF396" s="24"/>
      <c r="IG396" s="24"/>
      <c r="IH396" s="24"/>
      <c r="II396" s="24"/>
      <c r="IJ396" s="24"/>
      <c r="IK396" s="24"/>
      <c r="IL396" s="24"/>
      <c r="IM396" s="24"/>
      <c r="IN396" s="24"/>
      <c r="IO396" s="24"/>
      <c r="IP396" s="24"/>
      <c r="IQ396" s="24"/>
      <c r="IR396" s="24"/>
      <c r="IS396" s="24"/>
      <c r="IT396" s="24"/>
      <c r="IU396" s="24"/>
      <c r="IV396" s="24"/>
    </row>
    <row r="397" spans="1:256" s="22" customFormat="1" ht="11.25">
      <c r="A397" s="24"/>
      <c r="B397" s="24" t="s">
        <v>828</v>
      </c>
      <c r="C397" s="27">
        <v>1</v>
      </c>
      <c r="D397" s="27">
        <v>40</v>
      </c>
      <c r="E397" s="27">
        <v>1</v>
      </c>
      <c r="F397" s="27"/>
      <c r="G397" s="27">
        <f t="shared" si="2"/>
        <v>500</v>
      </c>
      <c r="H397" s="27">
        <v>20</v>
      </c>
      <c r="I397" s="27">
        <v>0.25</v>
      </c>
      <c r="J397" s="27" t="s">
        <v>681</v>
      </c>
      <c r="K397" s="27"/>
      <c r="L397" s="27"/>
      <c r="M397" s="27"/>
      <c r="N397" s="27"/>
      <c r="O397" s="27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  <c r="FQ397" s="24"/>
      <c r="FR397" s="24"/>
      <c r="FS397" s="24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  <c r="GJ397" s="24"/>
      <c r="GK397" s="24"/>
      <c r="GL397" s="24"/>
      <c r="GM397" s="24"/>
      <c r="GN397" s="24"/>
      <c r="GO397" s="24"/>
      <c r="GP397" s="24"/>
      <c r="GQ397" s="24"/>
      <c r="GR397" s="24"/>
      <c r="GS397" s="24"/>
      <c r="GT397" s="24"/>
      <c r="GU397" s="24"/>
      <c r="GV397" s="24"/>
      <c r="GW397" s="24"/>
      <c r="GX397" s="24"/>
      <c r="GY397" s="24"/>
      <c r="GZ397" s="24"/>
      <c r="HA397" s="24"/>
      <c r="HB397" s="24"/>
      <c r="HC397" s="24"/>
      <c r="HD397" s="24"/>
      <c r="HE397" s="24"/>
      <c r="HF397" s="24"/>
      <c r="HG397" s="24"/>
      <c r="HH397" s="24"/>
      <c r="HI397" s="24"/>
      <c r="HJ397" s="24"/>
      <c r="HK397" s="24"/>
      <c r="HL397" s="24"/>
      <c r="HM397" s="24"/>
      <c r="HN397" s="24"/>
      <c r="HO397" s="24"/>
      <c r="HP397" s="24"/>
      <c r="HQ397" s="24"/>
      <c r="HR397" s="24"/>
      <c r="HS397" s="24"/>
      <c r="HT397" s="24"/>
      <c r="HU397" s="24"/>
      <c r="HV397" s="24"/>
      <c r="HW397" s="24"/>
      <c r="HX397" s="24"/>
      <c r="HY397" s="24"/>
      <c r="HZ397" s="24"/>
      <c r="IA397" s="24"/>
      <c r="IB397" s="24"/>
      <c r="IC397" s="24"/>
      <c r="ID397" s="24"/>
      <c r="IE397" s="24"/>
      <c r="IF397" s="24"/>
      <c r="IG397" s="24"/>
      <c r="IH397" s="24"/>
      <c r="II397" s="24"/>
      <c r="IJ397" s="24"/>
      <c r="IK397" s="24"/>
      <c r="IL397" s="24"/>
      <c r="IM397" s="24"/>
      <c r="IN397" s="24"/>
      <c r="IO397" s="24"/>
      <c r="IP397" s="24"/>
      <c r="IQ397" s="24"/>
      <c r="IR397" s="24"/>
      <c r="IS397" s="24"/>
      <c r="IT397" s="24"/>
      <c r="IU397" s="24"/>
      <c r="IV397" s="24"/>
    </row>
    <row r="398" spans="1:256" s="22" customFormat="1" ht="11.25">
      <c r="A398" s="24"/>
      <c r="B398" s="24" t="s">
        <v>830</v>
      </c>
      <c r="C398" s="27" t="s">
        <v>60</v>
      </c>
      <c r="D398" s="27">
        <v>20</v>
      </c>
      <c r="E398" s="27">
        <v>3</v>
      </c>
      <c r="F398" s="27"/>
      <c r="G398" s="27">
        <f t="shared" si="2"/>
        <v>50</v>
      </c>
      <c r="H398" s="27">
        <v>2</v>
      </c>
      <c r="I398" s="27">
        <v>1</v>
      </c>
      <c r="J398" s="27" t="s">
        <v>379</v>
      </c>
      <c r="K398" s="27"/>
      <c r="L398" s="27"/>
      <c r="M398" s="27"/>
      <c r="N398" s="27"/>
      <c r="O398" s="27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  <c r="GJ398" s="24"/>
      <c r="GK398" s="24"/>
      <c r="GL398" s="24"/>
      <c r="GM398" s="24"/>
      <c r="GN398" s="24"/>
      <c r="GO398" s="24"/>
      <c r="GP398" s="24"/>
      <c r="GQ398" s="24"/>
      <c r="GR398" s="24"/>
      <c r="GS398" s="24"/>
      <c r="GT398" s="24"/>
      <c r="GU398" s="24"/>
      <c r="GV398" s="24"/>
      <c r="GW398" s="24"/>
      <c r="GX398" s="24"/>
      <c r="GY398" s="24"/>
      <c r="GZ398" s="24"/>
      <c r="HA398" s="24"/>
      <c r="HB398" s="24"/>
      <c r="HC398" s="24"/>
      <c r="HD398" s="24"/>
      <c r="HE398" s="24"/>
      <c r="HF398" s="24"/>
      <c r="HG398" s="24"/>
      <c r="HH398" s="24"/>
      <c r="HI398" s="24"/>
      <c r="HJ398" s="24"/>
      <c r="HK398" s="24"/>
      <c r="HL398" s="24"/>
      <c r="HM398" s="24"/>
      <c r="HN398" s="24"/>
      <c r="HO398" s="24"/>
      <c r="HP398" s="24"/>
      <c r="HQ398" s="24"/>
      <c r="HR398" s="24"/>
      <c r="HS398" s="24"/>
      <c r="HT398" s="24"/>
      <c r="HU398" s="24"/>
      <c r="HV398" s="24"/>
      <c r="HW398" s="24"/>
      <c r="HX398" s="24"/>
      <c r="HY398" s="24"/>
      <c r="HZ398" s="24"/>
      <c r="IA398" s="24"/>
      <c r="IB398" s="24"/>
      <c r="IC398" s="24"/>
      <c r="ID398" s="24"/>
      <c r="IE398" s="24"/>
      <c r="IF398" s="24"/>
      <c r="IG398" s="24"/>
      <c r="IH398" s="24"/>
      <c r="II398" s="24"/>
      <c r="IJ398" s="24"/>
      <c r="IK398" s="24"/>
      <c r="IL398" s="24"/>
      <c r="IM398" s="24"/>
      <c r="IN398" s="24"/>
      <c r="IO398" s="24"/>
      <c r="IP398" s="24"/>
      <c r="IQ398" s="24"/>
      <c r="IR398" s="24"/>
      <c r="IS398" s="24"/>
      <c r="IT398" s="24"/>
      <c r="IU398" s="24"/>
      <c r="IV398" s="24"/>
    </row>
    <row r="399" spans="1:256" s="22" customFormat="1" ht="11.25">
      <c r="A399" s="24"/>
      <c r="B399" s="24" t="s">
        <v>831</v>
      </c>
      <c r="C399" s="27" t="s">
        <v>60</v>
      </c>
      <c r="D399" s="27">
        <v>20</v>
      </c>
      <c r="E399" s="27">
        <v>3</v>
      </c>
      <c r="F399" s="27"/>
      <c r="G399" s="27">
        <f t="shared" si="2"/>
        <v>0</v>
      </c>
      <c r="H399" s="27">
        <v>0</v>
      </c>
      <c r="I399" s="27">
        <v>2</v>
      </c>
      <c r="J399" s="27" t="s">
        <v>379</v>
      </c>
      <c r="K399" s="27"/>
      <c r="L399" s="27"/>
      <c r="M399" s="27"/>
      <c r="N399" s="27"/>
      <c r="O399" s="27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4"/>
    </row>
    <row r="400" spans="1:256" s="22" customFormat="1" ht="11.25">
      <c r="A400" s="24"/>
      <c r="B400" s="24"/>
      <c r="C400" s="27"/>
      <c r="D400" s="27"/>
      <c r="E400" s="27"/>
      <c r="F400" s="27"/>
      <c r="G400" s="27">
        <f t="shared" si="2"/>
        <v>0</v>
      </c>
      <c r="H400" s="27"/>
      <c r="I400" s="27"/>
      <c r="J400" s="27"/>
      <c r="K400" s="27"/>
      <c r="L400" s="27"/>
      <c r="M400" s="27"/>
      <c r="N400" s="27"/>
      <c r="O400" s="27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4"/>
    </row>
    <row r="401" spans="1:256" s="22" customFormat="1" ht="11.25">
      <c r="A401" s="24"/>
      <c r="B401" s="24"/>
      <c r="C401" s="27"/>
      <c r="D401" s="27"/>
      <c r="E401" s="27"/>
      <c r="F401" s="27"/>
      <c r="G401" s="27">
        <f t="shared" si="2"/>
        <v>0</v>
      </c>
      <c r="H401" s="27"/>
      <c r="I401" s="27"/>
      <c r="J401" s="27"/>
      <c r="K401" s="27"/>
      <c r="L401" s="27"/>
      <c r="M401" s="27"/>
      <c r="N401" s="27"/>
      <c r="O401" s="27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4"/>
    </row>
    <row r="402" spans="1:256" s="22" customFormat="1" ht="11.25">
      <c r="A402" s="24"/>
      <c r="B402" s="24"/>
      <c r="C402" s="27"/>
      <c r="D402" s="27"/>
      <c r="E402" s="27"/>
      <c r="F402" s="27"/>
      <c r="G402" s="27">
        <f t="shared" si="2"/>
        <v>0</v>
      </c>
      <c r="H402" s="27"/>
      <c r="I402" s="27"/>
      <c r="J402" s="27"/>
      <c r="K402" s="27"/>
      <c r="L402" s="27"/>
      <c r="M402" s="27"/>
      <c r="N402" s="27"/>
      <c r="O402" s="27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1:256" s="22" customFormat="1" ht="11.25">
      <c r="A403" s="24"/>
      <c r="B403" s="24"/>
      <c r="C403" s="27"/>
      <c r="D403" s="27"/>
      <c r="E403" s="27"/>
      <c r="F403" s="27"/>
      <c r="G403" s="27">
        <f t="shared" si="2"/>
        <v>0</v>
      </c>
      <c r="H403" s="27"/>
      <c r="I403" s="27"/>
      <c r="J403" s="27"/>
      <c r="K403" s="27"/>
      <c r="L403" s="27"/>
      <c r="M403" s="27"/>
      <c r="N403" s="27"/>
      <c r="O403" s="27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4"/>
    </row>
    <row r="404" spans="1:256" s="22" customFormat="1" ht="11.25">
      <c r="A404" s="24"/>
      <c r="B404" s="24"/>
      <c r="C404" s="27"/>
      <c r="D404" s="27"/>
      <c r="E404" s="27"/>
      <c r="F404" s="27"/>
      <c r="G404" s="27">
        <f t="shared" si="2"/>
        <v>0</v>
      </c>
      <c r="H404" s="27"/>
      <c r="I404" s="27"/>
      <c r="J404" s="27"/>
      <c r="K404" s="27"/>
      <c r="L404" s="27"/>
      <c r="M404" s="27"/>
      <c r="N404" s="27"/>
      <c r="O404" s="27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4"/>
    </row>
    <row r="405" spans="1:256" s="22" customFormat="1" ht="11.25">
      <c r="A405" s="24"/>
      <c r="B405" s="24"/>
      <c r="C405" s="27"/>
      <c r="D405" s="27"/>
      <c r="E405" s="27"/>
      <c r="F405" s="27"/>
      <c r="G405" s="27">
        <f t="shared" si="2"/>
        <v>0</v>
      </c>
      <c r="H405" s="27"/>
      <c r="I405" s="27"/>
      <c r="J405" s="27"/>
      <c r="K405" s="27"/>
      <c r="L405" s="27"/>
      <c r="M405" s="27"/>
      <c r="N405" s="27"/>
      <c r="O405" s="27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  <c r="IU405" s="24"/>
      <c r="IV405" s="24"/>
    </row>
    <row r="406" spans="1:256" s="22" customFormat="1" ht="11.25">
      <c r="A406" s="24"/>
      <c r="B406" s="24"/>
      <c r="C406" s="27"/>
      <c r="D406" s="27"/>
      <c r="E406" s="27"/>
      <c r="F406" s="27"/>
      <c r="G406" s="27">
        <f t="shared" si="2"/>
        <v>0</v>
      </c>
      <c r="H406" s="27"/>
      <c r="I406" s="27"/>
      <c r="J406" s="27"/>
      <c r="K406" s="27"/>
      <c r="L406" s="27"/>
      <c r="M406" s="27"/>
      <c r="N406" s="27"/>
      <c r="O406" s="27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4"/>
    </row>
    <row r="407" spans="1:256" s="22" customFormat="1" ht="11.25">
      <c r="A407" s="24"/>
      <c r="B407" s="24"/>
      <c r="C407" s="27"/>
      <c r="D407" s="27"/>
      <c r="E407" s="27"/>
      <c r="F407" s="27"/>
      <c r="G407" s="27">
        <f t="shared" si="2"/>
        <v>0</v>
      </c>
      <c r="H407" s="27"/>
      <c r="I407" s="27"/>
      <c r="J407" s="27"/>
      <c r="K407" s="27"/>
      <c r="L407" s="27"/>
      <c r="M407" s="27"/>
      <c r="N407" s="27"/>
      <c r="O407" s="27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  <c r="FJ407" s="24"/>
      <c r="FK407" s="24"/>
      <c r="FL407" s="24"/>
      <c r="FM407" s="24"/>
      <c r="FN407" s="24"/>
      <c r="FO407" s="24"/>
      <c r="FP407" s="24"/>
      <c r="FQ407" s="24"/>
      <c r="FR407" s="24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  <c r="GJ407" s="24"/>
      <c r="GK407" s="24"/>
      <c r="GL407" s="24"/>
      <c r="GM407" s="24"/>
      <c r="GN407" s="24"/>
      <c r="GO407" s="24"/>
      <c r="GP407" s="24"/>
      <c r="GQ407" s="24"/>
      <c r="GR407" s="24"/>
      <c r="GS407" s="24"/>
      <c r="GT407" s="24"/>
      <c r="GU407" s="24"/>
      <c r="GV407" s="24"/>
      <c r="GW407" s="24"/>
      <c r="GX407" s="24"/>
      <c r="GY407" s="24"/>
      <c r="GZ407" s="24"/>
      <c r="HA407" s="24"/>
      <c r="HB407" s="24"/>
      <c r="HC407" s="24"/>
      <c r="HD407" s="24"/>
      <c r="HE407" s="24"/>
      <c r="HF407" s="24"/>
      <c r="HG407" s="24"/>
      <c r="HH407" s="24"/>
      <c r="HI407" s="24"/>
      <c r="HJ407" s="24"/>
      <c r="HK407" s="24"/>
      <c r="HL407" s="24"/>
      <c r="HM407" s="24"/>
      <c r="HN407" s="24"/>
      <c r="HO407" s="24"/>
      <c r="HP407" s="24"/>
      <c r="HQ407" s="24"/>
      <c r="HR407" s="24"/>
      <c r="HS407" s="24"/>
      <c r="HT407" s="24"/>
      <c r="HU407" s="24"/>
      <c r="HV407" s="24"/>
      <c r="HW407" s="24"/>
      <c r="HX407" s="24"/>
      <c r="HY407" s="24"/>
      <c r="HZ407" s="24"/>
      <c r="IA407" s="24"/>
      <c r="IB407" s="24"/>
      <c r="IC407" s="24"/>
      <c r="ID407" s="24"/>
      <c r="IE407" s="24"/>
      <c r="IF407" s="24"/>
      <c r="IG407" s="24"/>
      <c r="IH407" s="24"/>
      <c r="II407" s="24"/>
      <c r="IJ407" s="24"/>
      <c r="IK407" s="24"/>
      <c r="IL407" s="24"/>
      <c r="IM407" s="24"/>
      <c r="IN407" s="24"/>
      <c r="IO407" s="24"/>
      <c r="IP407" s="24"/>
      <c r="IQ407" s="24"/>
      <c r="IR407" s="24"/>
      <c r="IS407" s="24"/>
      <c r="IT407" s="24"/>
      <c r="IU407" s="24"/>
      <c r="IV407" s="24"/>
    </row>
    <row r="408" spans="1:256" s="22" customFormat="1" ht="11.25">
      <c r="A408" s="24"/>
      <c r="B408" s="24"/>
      <c r="C408" s="27"/>
      <c r="D408" s="27"/>
      <c r="E408" s="27"/>
      <c r="F408" s="27"/>
      <c r="G408" s="27">
        <f t="shared" si="2"/>
        <v>0</v>
      </c>
      <c r="H408" s="27"/>
      <c r="I408" s="27"/>
      <c r="J408" s="27"/>
      <c r="K408" s="27"/>
      <c r="L408" s="27"/>
      <c r="M408" s="27"/>
      <c r="N408" s="27"/>
      <c r="O408" s="27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4"/>
    </row>
    <row r="409" spans="1:256" s="22" customFormat="1" ht="11.25">
      <c r="A409" s="24"/>
      <c r="B409" s="24"/>
      <c r="C409" s="27"/>
      <c r="D409" s="27"/>
      <c r="E409" s="27"/>
      <c r="F409" s="27"/>
      <c r="G409" s="27">
        <f t="shared" si="2"/>
        <v>0</v>
      </c>
      <c r="H409" s="27"/>
      <c r="I409" s="27"/>
      <c r="J409" s="27"/>
      <c r="K409" s="27"/>
      <c r="L409" s="27"/>
      <c r="M409" s="27"/>
      <c r="N409" s="27"/>
      <c r="O409" s="27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  <c r="IU409" s="24"/>
      <c r="IV409" s="24"/>
    </row>
    <row r="410" spans="1:256" s="22" customFormat="1" ht="11.25">
      <c r="A410" s="24"/>
      <c r="B410" s="24"/>
      <c r="C410" s="27"/>
      <c r="D410" s="27"/>
      <c r="E410" s="27"/>
      <c r="F410" s="27"/>
      <c r="G410" s="27">
        <f t="shared" si="2"/>
        <v>0</v>
      </c>
      <c r="H410" s="27"/>
      <c r="I410" s="27"/>
      <c r="J410" s="27"/>
      <c r="K410" s="27"/>
      <c r="L410" s="27"/>
      <c r="M410" s="27"/>
      <c r="N410" s="27"/>
      <c r="O410" s="27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  <c r="IE410" s="24"/>
      <c r="IF410" s="24"/>
      <c r="IG410" s="24"/>
      <c r="IH410" s="24"/>
      <c r="II410" s="24"/>
      <c r="IJ410" s="24"/>
      <c r="IK410" s="24"/>
      <c r="IL410" s="24"/>
      <c r="IM410" s="24"/>
      <c r="IN410" s="24"/>
      <c r="IO410" s="24"/>
      <c r="IP410" s="24"/>
      <c r="IQ410" s="24"/>
      <c r="IR410" s="24"/>
      <c r="IS410" s="24"/>
      <c r="IT410" s="24"/>
      <c r="IU410" s="24"/>
      <c r="IV410" s="24"/>
    </row>
    <row r="411" spans="1:256" s="22" customFormat="1" ht="11.25">
      <c r="A411" s="24"/>
      <c r="B411" s="24"/>
      <c r="C411" s="27"/>
      <c r="D411" s="27"/>
      <c r="E411" s="27"/>
      <c r="F411" s="27"/>
      <c r="G411" s="27">
        <f t="shared" si="2"/>
        <v>0</v>
      </c>
      <c r="H411" s="27"/>
      <c r="I411" s="27"/>
      <c r="J411" s="27"/>
      <c r="K411" s="27"/>
      <c r="L411" s="27"/>
      <c r="M411" s="27"/>
      <c r="N411" s="27"/>
      <c r="O411" s="27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  <c r="HX411" s="24"/>
      <c r="HY411" s="24"/>
      <c r="HZ411" s="24"/>
      <c r="IA411" s="24"/>
      <c r="IB411" s="24"/>
      <c r="IC411" s="24"/>
      <c r="ID411" s="24"/>
      <c r="IE411" s="24"/>
      <c r="IF411" s="24"/>
      <c r="IG411" s="24"/>
      <c r="IH411" s="24"/>
      <c r="II411" s="24"/>
      <c r="IJ411" s="24"/>
      <c r="IK411" s="24"/>
      <c r="IL411" s="24"/>
      <c r="IM411" s="24"/>
      <c r="IN411" s="24"/>
      <c r="IO411" s="24"/>
      <c r="IP411" s="24"/>
      <c r="IQ411" s="24"/>
      <c r="IR411" s="24"/>
      <c r="IS411" s="24"/>
      <c r="IT411" s="24"/>
      <c r="IU411" s="24"/>
      <c r="IV411" s="24"/>
    </row>
    <row r="412" spans="1:256" s="22" customFormat="1" ht="11.25">
      <c r="A412" s="24" t="s">
        <v>977</v>
      </c>
      <c r="B412" s="24"/>
      <c r="C412" s="27"/>
      <c r="D412" s="27"/>
      <c r="E412" s="27"/>
      <c r="F412" s="27"/>
      <c r="G412" s="27">
        <f t="shared" si="2"/>
        <v>0</v>
      </c>
      <c r="H412" s="27"/>
      <c r="I412" s="27"/>
      <c r="J412" s="27"/>
      <c r="K412" s="27"/>
      <c r="L412" s="27"/>
      <c r="M412" s="27"/>
      <c r="N412" s="27"/>
      <c r="O412" s="27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4"/>
    </row>
    <row r="413" spans="1:256" s="22" customFormat="1" ht="11.25">
      <c r="A413" s="24"/>
      <c r="B413" s="24"/>
      <c r="C413" s="27"/>
      <c r="D413" s="27"/>
      <c r="E413" s="27"/>
      <c r="F413" s="27"/>
      <c r="G413" s="27">
        <f t="shared" si="2"/>
        <v>0</v>
      </c>
      <c r="H413" s="27"/>
      <c r="I413" s="27"/>
      <c r="J413" s="27"/>
      <c r="K413" s="27"/>
      <c r="L413" s="27"/>
      <c r="M413" s="27"/>
      <c r="N413" s="27"/>
      <c r="O413" s="27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1:256" s="22" customFormat="1" ht="11.25">
      <c r="A414" s="24"/>
      <c r="B414" s="24"/>
      <c r="C414" s="27"/>
      <c r="D414" s="27"/>
      <c r="E414" s="27"/>
      <c r="F414" s="27"/>
      <c r="G414" s="27">
        <f t="shared" si="2"/>
        <v>0</v>
      </c>
      <c r="H414" s="27"/>
      <c r="I414" s="27"/>
      <c r="J414" s="27"/>
      <c r="K414" s="27"/>
      <c r="L414" s="27"/>
      <c r="M414" s="27"/>
      <c r="N414" s="27"/>
      <c r="O414" s="27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  <c r="GJ414" s="24"/>
      <c r="GK414" s="24"/>
      <c r="GL414" s="24"/>
      <c r="GM414" s="24"/>
      <c r="GN414" s="24"/>
      <c r="GO414" s="24"/>
      <c r="GP414" s="24"/>
      <c r="GQ414" s="24"/>
      <c r="GR414" s="24"/>
      <c r="GS414" s="24"/>
      <c r="GT414" s="24"/>
      <c r="GU414" s="24"/>
      <c r="GV414" s="24"/>
      <c r="GW414" s="24"/>
      <c r="GX414" s="24"/>
      <c r="GY414" s="24"/>
      <c r="GZ414" s="24"/>
      <c r="HA414" s="24"/>
      <c r="HB414" s="24"/>
      <c r="HC414" s="24"/>
      <c r="HD414" s="24"/>
      <c r="HE414" s="24"/>
      <c r="HF414" s="24"/>
      <c r="HG414" s="24"/>
      <c r="HH414" s="24"/>
      <c r="HI414" s="24"/>
      <c r="HJ414" s="24"/>
      <c r="HK414" s="24"/>
      <c r="HL414" s="24"/>
      <c r="HM414" s="24"/>
      <c r="HN414" s="24"/>
      <c r="HO414" s="24"/>
      <c r="HP414" s="24"/>
      <c r="HQ414" s="24"/>
      <c r="HR414" s="24"/>
      <c r="HS414" s="24"/>
      <c r="HT414" s="24"/>
      <c r="HU414" s="24"/>
      <c r="HV414" s="24"/>
      <c r="HW414" s="24"/>
      <c r="HX414" s="24"/>
      <c r="HY414" s="24"/>
      <c r="HZ414" s="24"/>
      <c r="IA414" s="24"/>
      <c r="IB414" s="24"/>
      <c r="IC414" s="24"/>
      <c r="ID414" s="24"/>
      <c r="IE414" s="24"/>
      <c r="IF414" s="24"/>
      <c r="IG414" s="24"/>
      <c r="IH414" s="24"/>
      <c r="II414" s="24"/>
      <c r="IJ414" s="24"/>
      <c r="IK414" s="24"/>
      <c r="IL414" s="24"/>
      <c r="IM414" s="24"/>
      <c r="IN414" s="24"/>
      <c r="IO414" s="24"/>
      <c r="IP414" s="24"/>
      <c r="IQ414" s="24"/>
      <c r="IR414" s="24"/>
      <c r="IS414" s="24"/>
      <c r="IT414" s="24"/>
      <c r="IU414" s="24"/>
      <c r="IV414" s="24"/>
    </row>
    <row r="415" spans="1:256" s="22" customFormat="1" ht="11.25">
      <c r="A415" s="24"/>
      <c r="B415" s="24"/>
      <c r="C415" s="27"/>
      <c r="D415" s="27"/>
      <c r="E415" s="27"/>
      <c r="F415" s="27"/>
      <c r="G415" s="27">
        <f t="shared" si="2"/>
        <v>0</v>
      </c>
      <c r="H415" s="27"/>
      <c r="I415" s="27"/>
      <c r="J415" s="27"/>
      <c r="K415" s="27"/>
      <c r="L415" s="27"/>
      <c r="M415" s="27"/>
      <c r="N415" s="27"/>
      <c r="O415" s="27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  <c r="GJ415" s="24"/>
      <c r="GK415" s="24"/>
      <c r="GL415" s="24"/>
      <c r="GM415" s="24"/>
      <c r="GN415" s="24"/>
      <c r="GO415" s="24"/>
      <c r="GP415" s="24"/>
      <c r="GQ415" s="24"/>
      <c r="GR415" s="24"/>
      <c r="GS415" s="24"/>
      <c r="GT415" s="24"/>
      <c r="GU415" s="24"/>
      <c r="GV415" s="24"/>
      <c r="GW415" s="24"/>
      <c r="GX415" s="24"/>
      <c r="GY415" s="24"/>
      <c r="GZ415" s="24"/>
      <c r="HA415" s="24"/>
      <c r="HB415" s="24"/>
      <c r="HC415" s="24"/>
      <c r="HD415" s="24"/>
      <c r="HE415" s="24"/>
      <c r="HF415" s="24"/>
      <c r="HG415" s="24"/>
      <c r="HH415" s="24"/>
      <c r="HI415" s="24"/>
      <c r="HJ415" s="24"/>
      <c r="HK415" s="24"/>
      <c r="HL415" s="24"/>
      <c r="HM415" s="24"/>
      <c r="HN415" s="24"/>
      <c r="HO415" s="24"/>
      <c r="HP415" s="24"/>
      <c r="HQ415" s="24"/>
      <c r="HR415" s="24"/>
      <c r="HS415" s="24"/>
      <c r="HT415" s="24"/>
      <c r="HU415" s="24"/>
      <c r="HV415" s="24"/>
      <c r="HW415" s="24"/>
      <c r="HX415" s="24"/>
      <c r="HY415" s="24"/>
      <c r="HZ415" s="24"/>
      <c r="IA415" s="24"/>
      <c r="IB415" s="24"/>
      <c r="IC415" s="24"/>
      <c r="ID415" s="24"/>
      <c r="IE415" s="24"/>
      <c r="IF415" s="24"/>
      <c r="IG415" s="24"/>
      <c r="IH415" s="24"/>
      <c r="II415" s="24"/>
      <c r="IJ415" s="24"/>
      <c r="IK415" s="24"/>
      <c r="IL415" s="24"/>
      <c r="IM415" s="24"/>
      <c r="IN415" s="24"/>
      <c r="IO415" s="24"/>
      <c r="IP415" s="24"/>
      <c r="IQ415" s="24"/>
      <c r="IR415" s="24"/>
      <c r="IS415" s="24"/>
      <c r="IT415" s="24"/>
      <c r="IU415" s="24"/>
      <c r="IV415" s="24"/>
    </row>
    <row r="416" spans="1:256" s="22" customFormat="1" ht="11.25">
      <c r="A416" s="24"/>
      <c r="B416" s="24"/>
      <c r="C416" s="27"/>
      <c r="D416" s="27"/>
      <c r="E416" s="27"/>
      <c r="F416" s="27"/>
      <c r="G416" s="27">
        <f t="shared" si="2"/>
        <v>0</v>
      </c>
      <c r="H416" s="27"/>
      <c r="I416" s="27"/>
      <c r="J416" s="27"/>
      <c r="K416" s="27"/>
      <c r="L416" s="27"/>
      <c r="M416" s="27"/>
      <c r="N416" s="27"/>
      <c r="O416" s="27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4"/>
    </row>
    <row r="417" spans="1:256" s="22" customFormat="1" ht="11.25">
      <c r="A417" s="24"/>
      <c r="B417" s="24"/>
      <c r="C417" s="27"/>
      <c r="D417" s="27"/>
      <c r="E417" s="27"/>
      <c r="F417" s="27"/>
      <c r="G417" s="27">
        <f t="shared" si="2"/>
        <v>0</v>
      </c>
      <c r="H417" s="27"/>
      <c r="I417" s="27"/>
      <c r="J417" s="27"/>
      <c r="K417" s="27"/>
      <c r="L417" s="27"/>
      <c r="M417" s="27"/>
      <c r="N417" s="27"/>
      <c r="O417" s="27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4"/>
    </row>
    <row r="418" spans="1:256" s="22" customFormat="1" ht="11.25">
      <c r="A418" s="24"/>
      <c r="B418" s="24"/>
      <c r="C418" s="27"/>
      <c r="D418" s="27"/>
      <c r="E418" s="27"/>
      <c r="F418" s="27"/>
      <c r="G418" s="27">
        <f t="shared" si="2"/>
        <v>0</v>
      </c>
      <c r="H418" s="27"/>
      <c r="I418" s="27"/>
      <c r="J418" s="27"/>
      <c r="K418" s="27"/>
      <c r="L418" s="27"/>
      <c r="M418" s="27"/>
      <c r="N418" s="27"/>
      <c r="O418" s="27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4"/>
    </row>
    <row r="419" spans="1:256" s="22" customFormat="1" ht="11.25">
      <c r="A419" s="24"/>
      <c r="B419" s="24"/>
      <c r="C419" s="27"/>
      <c r="D419" s="27"/>
      <c r="E419" s="27"/>
      <c r="F419" s="27"/>
      <c r="G419" s="27">
        <f t="shared" si="2"/>
        <v>0</v>
      </c>
      <c r="H419" s="27"/>
      <c r="I419" s="27"/>
      <c r="J419" s="27"/>
      <c r="K419" s="27"/>
      <c r="L419" s="27"/>
      <c r="M419" s="27"/>
      <c r="N419" s="27"/>
      <c r="O419" s="27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  <c r="FV419" s="24"/>
      <c r="FW419" s="24"/>
      <c r="FX419" s="24"/>
      <c r="FY419" s="24"/>
      <c r="FZ419" s="24"/>
      <c r="GA419" s="24"/>
      <c r="GB419" s="24"/>
      <c r="GC419" s="24"/>
      <c r="GD419" s="24"/>
      <c r="GE419" s="24"/>
      <c r="GF419" s="24"/>
      <c r="GG419" s="24"/>
      <c r="GH419" s="24"/>
      <c r="GI419" s="24"/>
      <c r="GJ419" s="24"/>
      <c r="GK419" s="24"/>
      <c r="GL419" s="24"/>
      <c r="GM419" s="24"/>
      <c r="GN419" s="24"/>
      <c r="GO419" s="24"/>
      <c r="GP419" s="24"/>
      <c r="GQ419" s="24"/>
      <c r="GR419" s="24"/>
      <c r="GS419" s="24"/>
      <c r="GT419" s="24"/>
      <c r="GU419" s="24"/>
      <c r="GV419" s="24"/>
      <c r="GW419" s="24"/>
      <c r="GX419" s="24"/>
      <c r="GY419" s="24"/>
      <c r="GZ419" s="24"/>
      <c r="HA419" s="24"/>
      <c r="HB419" s="24"/>
      <c r="HC419" s="24"/>
      <c r="HD419" s="24"/>
      <c r="HE419" s="24"/>
      <c r="HF419" s="24"/>
      <c r="HG419" s="24"/>
      <c r="HH419" s="24"/>
      <c r="HI419" s="24"/>
      <c r="HJ419" s="24"/>
      <c r="HK419" s="24"/>
      <c r="HL419" s="24"/>
      <c r="HM419" s="24"/>
      <c r="HN419" s="24"/>
      <c r="HO419" s="24"/>
      <c r="HP419" s="24"/>
      <c r="HQ419" s="24"/>
      <c r="HR419" s="24"/>
      <c r="HS419" s="24"/>
      <c r="HT419" s="24"/>
      <c r="HU419" s="24"/>
      <c r="HV419" s="24"/>
      <c r="HW419" s="24"/>
      <c r="HX419" s="24"/>
      <c r="HY419" s="24"/>
      <c r="HZ419" s="24"/>
      <c r="IA419" s="24"/>
      <c r="IB419" s="24"/>
      <c r="IC419" s="24"/>
      <c r="ID419" s="24"/>
      <c r="IE419" s="24"/>
      <c r="IF419" s="24"/>
      <c r="IG419" s="24"/>
      <c r="IH419" s="24"/>
      <c r="II419" s="24"/>
      <c r="IJ419" s="24"/>
      <c r="IK419" s="24"/>
      <c r="IL419" s="24"/>
      <c r="IM419" s="24"/>
      <c r="IN419" s="24"/>
      <c r="IO419" s="24"/>
      <c r="IP419" s="24"/>
      <c r="IQ419" s="24"/>
      <c r="IR419" s="24"/>
      <c r="IS419" s="24"/>
      <c r="IT419" s="24"/>
      <c r="IU419" s="24"/>
      <c r="IV419" s="24"/>
    </row>
    <row r="420" spans="1:256" s="22" customFormat="1" ht="11.25">
      <c r="A420" s="24"/>
      <c r="B420" s="24"/>
      <c r="C420" s="27"/>
      <c r="D420" s="27"/>
      <c r="E420" s="27"/>
      <c r="F420" s="27"/>
      <c r="G420" s="27">
        <f t="shared" si="2"/>
        <v>0</v>
      </c>
      <c r="H420" s="27"/>
      <c r="I420" s="27"/>
      <c r="J420" s="27"/>
      <c r="K420" s="27"/>
      <c r="L420" s="27"/>
      <c r="M420" s="27"/>
      <c r="N420" s="27"/>
      <c r="O420" s="27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</row>
    <row r="421" spans="1:256" s="22" customFormat="1" ht="11.25">
      <c r="A421" s="24"/>
      <c r="B421" s="24"/>
      <c r="C421" s="27"/>
      <c r="D421" s="27"/>
      <c r="E421" s="27"/>
      <c r="F421" s="27"/>
      <c r="G421" s="27">
        <f t="shared" si="2"/>
        <v>0</v>
      </c>
      <c r="H421" s="27"/>
      <c r="I421" s="27"/>
      <c r="J421" s="27"/>
      <c r="K421" s="27"/>
      <c r="L421" s="27"/>
      <c r="M421" s="27"/>
      <c r="N421" s="27"/>
      <c r="O421" s="27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</row>
    <row r="422" spans="1:256" s="22" customFormat="1" ht="11.25">
      <c r="A422" s="24"/>
      <c r="B422" s="24"/>
      <c r="C422" s="27"/>
      <c r="D422" s="27"/>
      <c r="E422" s="27"/>
      <c r="F422" s="27"/>
      <c r="G422" s="27">
        <f t="shared" si="2"/>
        <v>0</v>
      </c>
      <c r="H422" s="27"/>
      <c r="I422" s="27"/>
      <c r="J422" s="27"/>
      <c r="K422" s="27"/>
      <c r="L422" s="27"/>
      <c r="M422" s="27"/>
      <c r="N422" s="27"/>
      <c r="O422" s="27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  <c r="FV422" s="24"/>
      <c r="FW422" s="24"/>
      <c r="FX422" s="24"/>
      <c r="FY422" s="24"/>
      <c r="FZ422" s="24"/>
      <c r="GA422" s="24"/>
      <c r="GB422" s="24"/>
      <c r="GC422" s="24"/>
      <c r="GD422" s="24"/>
      <c r="GE422" s="24"/>
      <c r="GF422" s="24"/>
      <c r="GG422" s="24"/>
      <c r="GH422" s="24"/>
      <c r="GI422" s="24"/>
      <c r="GJ422" s="24"/>
      <c r="GK422" s="24"/>
      <c r="GL422" s="24"/>
      <c r="GM422" s="24"/>
      <c r="GN422" s="24"/>
      <c r="GO422" s="24"/>
      <c r="GP422" s="24"/>
      <c r="GQ422" s="24"/>
      <c r="GR422" s="24"/>
      <c r="GS422" s="24"/>
      <c r="GT422" s="24"/>
      <c r="GU422" s="24"/>
      <c r="GV422" s="24"/>
      <c r="GW422" s="24"/>
      <c r="GX422" s="24"/>
      <c r="GY422" s="24"/>
      <c r="GZ422" s="24"/>
      <c r="HA422" s="24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</row>
    <row r="423" spans="1:256" s="22" customFormat="1" ht="11.25">
      <c r="A423" s="24"/>
      <c r="B423" s="24"/>
      <c r="C423" s="27"/>
      <c r="D423" s="27"/>
      <c r="E423" s="27"/>
      <c r="F423" s="27"/>
      <c r="G423" s="27">
        <f t="shared" si="2"/>
        <v>0</v>
      </c>
      <c r="H423" s="27"/>
      <c r="I423" s="27"/>
      <c r="J423" s="27"/>
      <c r="K423" s="27"/>
      <c r="L423" s="27"/>
      <c r="M423" s="27"/>
      <c r="N423" s="27"/>
      <c r="O423" s="27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</row>
    <row r="424" spans="1:256" s="22" customFormat="1" ht="11.25">
      <c r="A424" s="24"/>
      <c r="B424" s="24"/>
      <c r="C424" s="27"/>
      <c r="D424" s="27"/>
      <c r="E424" s="27"/>
      <c r="F424" s="27"/>
      <c r="G424" s="27">
        <f t="shared" si="2"/>
        <v>0</v>
      </c>
      <c r="H424" s="27"/>
      <c r="I424" s="27"/>
      <c r="J424" s="27"/>
      <c r="K424" s="27"/>
      <c r="L424" s="27"/>
      <c r="M424" s="27"/>
      <c r="N424" s="27"/>
      <c r="O424" s="27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  <c r="FV424" s="24"/>
      <c r="FW424" s="24"/>
      <c r="FX424" s="24"/>
      <c r="FY424" s="24"/>
      <c r="FZ424" s="24"/>
      <c r="GA424" s="24"/>
      <c r="GB424" s="24"/>
      <c r="GC424" s="24"/>
      <c r="GD424" s="24"/>
      <c r="GE424" s="24"/>
      <c r="GF424" s="24"/>
      <c r="GG424" s="24"/>
      <c r="GH424" s="24"/>
      <c r="GI424" s="24"/>
      <c r="GJ424" s="24"/>
      <c r="GK424" s="24"/>
      <c r="GL424" s="24"/>
      <c r="GM424" s="24"/>
      <c r="GN424" s="24"/>
      <c r="GO424" s="24"/>
      <c r="GP424" s="24"/>
      <c r="GQ424" s="24"/>
      <c r="GR424" s="24"/>
      <c r="GS424" s="24"/>
      <c r="GT424" s="24"/>
      <c r="GU424" s="24"/>
      <c r="GV424" s="24"/>
      <c r="GW424" s="24"/>
      <c r="GX424" s="24"/>
      <c r="GY424" s="24"/>
      <c r="GZ424" s="24"/>
      <c r="HA424" s="24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</row>
    <row r="425" spans="1:256" s="22" customFormat="1" ht="11.25">
      <c r="A425" s="24"/>
      <c r="B425" s="24"/>
      <c r="C425" s="27"/>
      <c r="D425" s="27"/>
      <c r="E425" s="27"/>
      <c r="F425" s="27"/>
      <c r="G425" s="27">
        <f t="shared" si="2"/>
        <v>0</v>
      </c>
      <c r="H425" s="27"/>
      <c r="I425" s="27"/>
      <c r="J425" s="27"/>
      <c r="K425" s="27"/>
      <c r="L425" s="27"/>
      <c r="M425" s="27"/>
      <c r="N425" s="27"/>
      <c r="O425" s="27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  <c r="FV425" s="24"/>
      <c r="FW425" s="24"/>
      <c r="FX425" s="24"/>
      <c r="FY425" s="24"/>
      <c r="FZ425" s="24"/>
      <c r="GA425" s="24"/>
      <c r="GB425" s="24"/>
      <c r="GC425" s="24"/>
      <c r="GD425" s="24"/>
      <c r="GE425" s="24"/>
      <c r="GF425" s="24"/>
      <c r="GG425" s="24"/>
      <c r="GH425" s="24"/>
      <c r="GI425" s="24"/>
      <c r="GJ425" s="24"/>
      <c r="GK425" s="24"/>
      <c r="GL425" s="24"/>
      <c r="GM425" s="24"/>
      <c r="GN425" s="24"/>
      <c r="GO425" s="24"/>
      <c r="GP425" s="24"/>
      <c r="GQ425" s="24"/>
      <c r="GR425" s="24"/>
      <c r="GS425" s="24"/>
      <c r="GT425" s="24"/>
      <c r="GU425" s="24"/>
      <c r="GV425" s="24"/>
      <c r="GW425" s="24"/>
      <c r="GX425" s="24"/>
      <c r="GY425" s="24"/>
      <c r="GZ425" s="24"/>
      <c r="HA425" s="24"/>
      <c r="HB425" s="24"/>
      <c r="HC425" s="24"/>
      <c r="HD425" s="24"/>
      <c r="HE425" s="24"/>
      <c r="HF425" s="24"/>
      <c r="HG425" s="24"/>
      <c r="HH425" s="24"/>
      <c r="HI425" s="24"/>
      <c r="HJ425" s="24"/>
      <c r="HK425" s="24"/>
      <c r="HL425" s="24"/>
      <c r="HM425" s="24"/>
      <c r="HN425" s="24"/>
      <c r="HO425" s="24"/>
      <c r="HP425" s="24"/>
      <c r="HQ425" s="24"/>
      <c r="HR425" s="24"/>
      <c r="HS425" s="24"/>
      <c r="HT425" s="24"/>
      <c r="HU425" s="24"/>
      <c r="HV425" s="24"/>
      <c r="HW425" s="24"/>
      <c r="HX425" s="24"/>
      <c r="HY425" s="24"/>
      <c r="HZ425" s="24"/>
      <c r="IA425" s="24"/>
      <c r="IB425" s="24"/>
      <c r="IC425" s="24"/>
      <c r="ID425" s="24"/>
      <c r="IE425" s="24"/>
      <c r="IF425" s="24"/>
      <c r="IG425" s="24"/>
      <c r="IH425" s="24"/>
      <c r="II425" s="24"/>
      <c r="IJ425" s="24"/>
      <c r="IK425" s="24"/>
      <c r="IL425" s="24"/>
      <c r="IM425" s="24"/>
      <c r="IN425" s="24"/>
      <c r="IO425" s="24"/>
      <c r="IP425" s="24"/>
      <c r="IQ425" s="24"/>
      <c r="IR425" s="24"/>
      <c r="IS425" s="24"/>
      <c r="IT425" s="24"/>
      <c r="IU425" s="24"/>
      <c r="IV425" s="24"/>
    </row>
    <row r="426" spans="1:256" s="22" customFormat="1" ht="11.25">
      <c r="A426" s="24"/>
      <c r="B426" s="24"/>
      <c r="C426" s="27"/>
      <c r="D426" s="27"/>
      <c r="E426" s="27"/>
      <c r="F426" s="27"/>
      <c r="G426" s="27">
        <f t="shared" si="2"/>
        <v>0</v>
      </c>
      <c r="H426" s="27"/>
      <c r="I426" s="27"/>
      <c r="J426" s="27"/>
      <c r="K426" s="27"/>
      <c r="L426" s="27"/>
      <c r="M426" s="27"/>
      <c r="N426" s="27"/>
      <c r="O426" s="27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1:256" s="22" customFormat="1" ht="11.25">
      <c r="A427" s="24"/>
      <c r="B427" s="24"/>
      <c r="C427" s="27"/>
      <c r="D427" s="27"/>
      <c r="E427" s="27"/>
      <c r="F427" s="27"/>
      <c r="G427" s="27">
        <f t="shared" si="2"/>
        <v>0</v>
      </c>
      <c r="H427" s="27"/>
      <c r="I427" s="27"/>
      <c r="J427" s="27"/>
      <c r="K427" s="27"/>
      <c r="L427" s="27"/>
      <c r="M427" s="27"/>
      <c r="N427" s="27"/>
      <c r="O427" s="27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  <c r="FV427" s="24"/>
      <c r="FW427" s="24"/>
      <c r="FX427" s="24"/>
      <c r="FY427" s="24"/>
      <c r="FZ427" s="24"/>
      <c r="GA427" s="24"/>
      <c r="GB427" s="24"/>
      <c r="GC427" s="24"/>
      <c r="GD427" s="24"/>
      <c r="GE427" s="24"/>
      <c r="GF427" s="24"/>
      <c r="GG427" s="24"/>
      <c r="GH427" s="24"/>
      <c r="GI427" s="24"/>
      <c r="GJ427" s="24"/>
      <c r="GK427" s="24"/>
      <c r="GL427" s="24"/>
      <c r="GM427" s="24"/>
      <c r="GN427" s="24"/>
      <c r="GO427" s="24"/>
      <c r="GP427" s="24"/>
      <c r="GQ427" s="24"/>
      <c r="GR427" s="24"/>
      <c r="GS427" s="24"/>
      <c r="GT427" s="24"/>
      <c r="GU427" s="24"/>
      <c r="GV427" s="24"/>
      <c r="GW427" s="24"/>
      <c r="GX427" s="24"/>
      <c r="GY427" s="24"/>
      <c r="GZ427" s="24"/>
      <c r="HA427" s="24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</row>
    <row r="428" spans="1:256" s="22" customFormat="1" ht="11.25">
      <c r="A428" s="24"/>
      <c r="B428" s="24"/>
      <c r="C428" s="27"/>
      <c r="D428" s="27"/>
      <c r="E428" s="27"/>
      <c r="F428" s="27"/>
      <c r="G428" s="27">
        <f t="shared" si="2"/>
        <v>0</v>
      </c>
      <c r="H428" s="27"/>
      <c r="I428" s="27"/>
      <c r="J428" s="27"/>
      <c r="K428" s="27"/>
      <c r="L428" s="27"/>
      <c r="M428" s="27"/>
      <c r="N428" s="27"/>
      <c r="O428" s="27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  <c r="FJ428" s="24"/>
      <c r="FK428" s="24"/>
      <c r="FL428" s="24"/>
      <c r="FM428" s="24"/>
      <c r="FN428" s="24"/>
      <c r="FO428" s="24"/>
      <c r="FP428" s="24"/>
      <c r="FQ428" s="24"/>
      <c r="FR428" s="24"/>
      <c r="FS428" s="24"/>
      <c r="FT428" s="24"/>
      <c r="FU428" s="24"/>
      <c r="FV428" s="24"/>
      <c r="FW428" s="24"/>
      <c r="FX428" s="24"/>
      <c r="FY428" s="24"/>
      <c r="FZ428" s="24"/>
      <c r="GA428" s="24"/>
      <c r="GB428" s="24"/>
      <c r="GC428" s="24"/>
      <c r="GD428" s="24"/>
      <c r="GE428" s="24"/>
      <c r="GF428" s="24"/>
      <c r="GG428" s="24"/>
      <c r="GH428" s="24"/>
      <c r="GI428" s="24"/>
      <c r="GJ428" s="24"/>
      <c r="GK428" s="24"/>
      <c r="GL428" s="24"/>
      <c r="GM428" s="24"/>
      <c r="GN428" s="24"/>
      <c r="GO428" s="24"/>
      <c r="GP428" s="24"/>
      <c r="GQ428" s="24"/>
      <c r="GR428" s="24"/>
      <c r="GS428" s="24"/>
      <c r="GT428" s="24"/>
      <c r="GU428" s="24"/>
      <c r="GV428" s="24"/>
      <c r="GW428" s="24"/>
      <c r="GX428" s="24"/>
      <c r="GY428" s="24"/>
      <c r="GZ428" s="24"/>
      <c r="HA428" s="24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</row>
    <row r="429" spans="1:256" s="22" customFormat="1" ht="11.25">
      <c r="A429" s="24"/>
      <c r="B429" s="24"/>
      <c r="C429" s="27"/>
      <c r="D429" s="27"/>
      <c r="E429" s="27"/>
      <c r="F429" s="27"/>
      <c r="G429" s="27">
        <f t="shared" si="2"/>
        <v>0</v>
      </c>
      <c r="H429" s="27"/>
      <c r="I429" s="27"/>
      <c r="J429" s="27"/>
      <c r="K429" s="27"/>
      <c r="L429" s="27"/>
      <c r="M429" s="27"/>
      <c r="N429" s="27"/>
      <c r="O429" s="27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</row>
    <row r="430" spans="1:256" s="22" customFormat="1" ht="11.25">
      <c r="A430" s="24"/>
      <c r="B430" s="24"/>
      <c r="C430" s="27"/>
      <c r="D430" s="27"/>
      <c r="E430" s="27"/>
      <c r="F430" s="27"/>
      <c r="G430" s="27">
        <f t="shared" si="2"/>
        <v>0</v>
      </c>
      <c r="H430" s="27"/>
      <c r="I430" s="27"/>
      <c r="J430" s="27"/>
      <c r="K430" s="27"/>
      <c r="L430" s="27"/>
      <c r="M430" s="27"/>
      <c r="N430" s="27"/>
      <c r="O430" s="27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</row>
    <row r="431" spans="1:256" s="22" customFormat="1" ht="11.25">
      <c r="A431" s="24"/>
      <c r="B431" s="24"/>
      <c r="C431" s="27"/>
      <c r="D431" s="27"/>
      <c r="E431" s="27"/>
      <c r="F431" s="27"/>
      <c r="G431" s="27">
        <f t="shared" si="2"/>
        <v>0</v>
      </c>
      <c r="H431" s="27"/>
      <c r="I431" s="27"/>
      <c r="J431" s="27"/>
      <c r="K431" s="27"/>
      <c r="L431" s="27"/>
      <c r="M431" s="27"/>
      <c r="N431" s="27"/>
      <c r="O431" s="27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</row>
    <row r="432" spans="1:256" s="22" customFormat="1" ht="11.25">
      <c r="A432" s="24"/>
      <c r="B432" s="24"/>
      <c r="C432" s="27"/>
      <c r="D432" s="27"/>
      <c r="E432" s="27"/>
      <c r="F432" s="27"/>
      <c r="G432" s="27">
        <f t="shared" si="2"/>
        <v>0</v>
      </c>
      <c r="H432" s="27"/>
      <c r="I432" s="27"/>
      <c r="J432" s="27"/>
      <c r="K432" s="27"/>
      <c r="L432" s="27"/>
      <c r="M432" s="27"/>
      <c r="N432" s="27"/>
      <c r="O432" s="27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1:256" s="22" customFormat="1" ht="11.25">
      <c r="A433" s="24"/>
      <c r="B433" s="24"/>
      <c r="C433" s="27"/>
      <c r="D433" s="27"/>
      <c r="E433" s="27"/>
      <c r="F433" s="27"/>
      <c r="G433" s="27">
        <f t="shared" si="2"/>
        <v>0</v>
      </c>
      <c r="H433" s="27"/>
      <c r="I433" s="27"/>
      <c r="J433" s="27"/>
      <c r="K433" s="27"/>
      <c r="L433" s="27"/>
      <c r="M433" s="27"/>
      <c r="N433" s="27"/>
      <c r="O433" s="27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</row>
    <row r="434" spans="1:256" s="22" customFormat="1" ht="11.25">
      <c r="A434" s="24" t="s">
        <v>959</v>
      </c>
      <c r="B434" s="24"/>
      <c r="C434" s="27"/>
      <c r="D434" s="27"/>
      <c r="E434" s="27"/>
      <c r="F434" s="27"/>
      <c r="G434" s="27">
        <f t="shared" si="2"/>
        <v>0</v>
      </c>
      <c r="H434" s="27"/>
      <c r="I434" s="27"/>
      <c r="J434" s="27"/>
      <c r="K434" s="27"/>
      <c r="L434" s="27"/>
      <c r="M434" s="27"/>
      <c r="N434" s="27"/>
      <c r="O434" s="27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</row>
    <row r="435" spans="1:256" s="22" customFormat="1" ht="11.25">
      <c r="A435" s="24"/>
      <c r="B435" s="24"/>
      <c r="C435" s="27"/>
      <c r="D435" s="27"/>
      <c r="E435" s="27"/>
      <c r="F435" s="27"/>
      <c r="G435" s="27">
        <f t="shared" si="2"/>
        <v>0</v>
      </c>
      <c r="H435" s="27"/>
      <c r="I435" s="27"/>
      <c r="J435" s="27"/>
      <c r="K435" s="27"/>
      <c r="L435" s="27"/>
      <c r="M435" s="27"/>
      <c r="N435" s="27"/>
      <c r="O435" s="27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</row>
    <row r="436" spans="1:256" s="22" customFormat="1" ht="11.25">
      <c r="A436" s="24"/>
      <c r="B436" s="24"/>
      <c r="C436" s="27"/>
      <c r="D436" s="27"/>
      <c r="E436" s="27"/>
      <c r="F436" s="27"/>
      <c r="G436" s="27">
        <f t="shared" si="2"/>
        <v>0</v>
      </c>
      <c r="H436" s="27"/>
      <c r="I436" s="27"/>
      <c r="J436" s="27"/>
      <c r="K436" s="27"/>
      <c r="L436" s="27"/>
      <c r="M436" s="27"/>
      <c r="N436" s="27"/>
      <c r="O436" s="27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  <c r="FV436" s="24"/>
      <c r="FW436" s="24"/>
      <c r="FX436" s="24"/>
      <c r="FY436" s="24"/>
      <c r="FZ436" s="24"/>
      <c r="GA436" s="24"/>
      <c r="GB436" s="24"/>
      <c r="GC436" s="24"/>
      <c r="GD436" s="24"/>
      <c r="GE436" s="24"/>
      <c r="GF436" s="24"/>
      <c r="GG436" s="24"/>
      <c r="GH436" s="24"/>
      <c r="GI436" s="24"/>
      <c r="GJ436" s="24"/>
      <c r="GK436" s="24"/>
      <c r="GL436" s="24"/>
      <c r="GM436" s="24"/>
      <c r="GN436" s="24"/>
      <c r="GO436" s="24"/>
      <c r="GP436" s="24"/>
      <c r="GQ436" s="24"/>
      <c r="GR436" s="24"/>
      <c r="GS436" s="24"/>
      <c r="GT436" s="24"/>
      <c r="GU436" s="24"/>
      <c r="GV436" s="24"/>
      <c r="GW436" s="24"/>
      <c r="GX436" s="24"/>
      <c r="GY436" s="24"/>
      <c r="GZ436" s="24"/>
      <c r="HA436" s="24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</row>
    <row r="437" spans="1:256" s="22" customFormat="1" ht="11.25">
      <c r="A437" s="24"/>
      <c r="B437" s="24"/>
      <c r="C437" s="27"/>
      <c r="D437" s="27"/>
      <c r="E437" s="27"/>
      <c r="F437" s="27"/>
      <c r="G437" s="27">
        <f t="shared" si="2"/>
        <v>0</v>
      </c>
      <c r="H437" s="27"/>
      <c r="I437" s="27"/>
      <c r="J437" s="27"/>
      <c r="K437" s="27"/>
      <c r="L437" s="27"/>
      <c r="M437" s="27"/>
      <c r="N437" s="27"/>
      <c r="O437" s="27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  <c r="FV437" s="24"/>
      <c r="FW437" s="24"/>
      <c r="FX437" s="24"/>
      <c r="FY437" s="24"/>
      <c r="FZ437" s="24"/>
      <c r="GA437" s="24"/>
      <c r="GB437" s="24"/>
      <c r="GC437" s="24"/>
      <c r="GD437" s="24"/>
      <c r="GE437" s="24"/>
      <c r="GF437" s="24"/>
      <c r="GG437" s="24"/>
      <c r="GH437" s="24"/>
      <c r="GI437" s="24"/>
      <c r="GJ437" s="24"/>
      <c r="GK437" s="24"/>
      <c r="GL437" s="24"/>
      <c r="GM437" s="24"/>
      <c r="GN437" s="24"/>
      <c r="GO437" s="24"/>
      <c r="GP437" s="24"/>
      <c r="GQ437" s="24"/>
      <c r="GR437" s="24"/>
      <c r="GS437" s="24"/>
      <c r="GT437" s="24"/>
      <c r="GU437" s="24"/>
      <c r="GV437" s="24"/>
      <c r="GW437" s="24"/>
      <c r="GX437" s="24"/>
      <c r="GY437" s="24"/>
      <c r="GZ437" s="24"/>
      <c r="HA437" s="24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</row>
    <row r="438" spans="1:256" s="22" customFormat="1" ht="11.25">
      <c r="A438" s="24"/>
      <c r="B438" s="24"/>
      <c r="C438" s="27"/>
      <c r="D438" s="27"/>
      <c r="E438" s="27"/>
      <c r="F438" s="27"/>
      <c r="G438" s="27">
        <f t="shared" si="2"/>
        <v>0</v>
      </c>
      <c r="H438" s="27"/>
      <c r="I438" s="27"/>
      <c r="J438" s="27"/>
      <c r="K438" s="27"/>
      <c r="L438" s="27"/>
      <c r="M438" s="27"/>
      <c r="N438" s="27"/>
      <c r="O438" s="27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</row>
    <row r="439" spans="1:256" s="22" customFormat="1" ht="11.25">
      <c r="A439" s="24"/>
      <c r="B439" s="24"/>
      <c r="C439" s="27"/>
      <c r="D439" s="27"/>
      <c r="E439" s="27"/>
      <c r="F439" s="27"/>
      <c r="G439" s="27">
        <f t="shared" si="2"/>
        <v>0</v>
      </c>
      <c r="H439" s="27"/>
      <c r="I439" s="27"/>
      <c r="J439" s="27"/>
      <c r="K439" s="27"/>
      <c r="L439" s="27"/>
      <c r="M439" s="27"/>
      <c r="N439" s="27"/>
      <c r="O439" s="27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  <c r="FV439" s="24"/>
      <c r="FW439" s="24"/>
      <c r="FX439" s="24"/>
      <c r="FY439" s="24"/>
      <c r="FZ439" s="24"/>
      <c r="GA439" s="24"/>
      <c r="GB439" s="24"/>
      <c r="GC439" s="24"/>
      <c r="GD439" s="24"/>
      <c r="GE439" s="24"/>
      <c r="GF439" s="24"/>
      <c r="GG439" s="24"/>
      <c r="GH439" s="24"/>
      <c r="GI439" s="24"/>
      <c r="GJ439" s="24"/>
      <c r="GK439" s="24"/>
      <c r="GL439" s="24"/>
      <c r="GM439" s="24"/>
      <c r="GN439" s="24"/>
      <c r="GO439" s="24"/>
      <c r="GP439" s="24"/>
      <c r="GQ439" s="24"/>
      <c r="GR439" s="24"/>
      <c r="GS439" s="24"/>
      <c r="GT439" s="24"/>
      <c r="GU439" s="24"/>
      <c r="GV439" s="24"/>
      <c r="GW439" s="24"/>
      <c r="GX439" s="24"/>
      <c r="GY439" s="24"/>
      <c r="GZ439" s="24"/>
      <c r="HA439" s="24"/>
      <c r="HB439" s="24"/>
      <c r="HC439" s="24"/>
      <c r="HD439" s="24"/>
      <c r="HE439" s="24"/>
      <c r="HF439" s="24"/>
      <c r="HG439" s="24"/>
      <c r="HH439" s="24"/>
      <c r="HI439" s="24"/>
      <c r="HJ439" s="24"/>
      <c r="HK439" s="24"/>
      <c r="HL439" s="24"/>
      <c r="HM439" s="24"/>
      <c r="HN439" s="24"/>
      <c r="HO439" s="24"/>
      <c r="HP439" s="24"/>
      <c r="HQ439" s="24"/>
      <c r="HR439" s="24"/>
      <c r="HS439" s="24"/>
      <c r="HT439" s="24"/>
      <c r="HU439" s="24"/>
      <c r="HV439" s="24"/>
      <c r="HW439" s="24"/>
      <c r="HX439" s="24"/>
      <c r="HY439" s="24"/>
      <c r="HZ439" s="24"/>
      <c r="IA439" s="24"/>
      <c r="IB439" s="24"/>
      <c r="IC439" s="24"/>
      <c r="ID439" s="24"/>
      <c r="IE439" s="24"/>
      <c r="IF439" s="24"/>
      <c r="IG439" s="24"/>
      <c r="IH439" s="24"/>
      <c r="II439" s="24"/>
      <c r="IJ439" s="24"/>
      <c r="IK439" s="24"/>
      <c r="IL439" s="24"/>
      <c r="IM439" s="24"/>
      <c r="IN439" s="24"/>
      <c r="IO439" s="24"/>
      <c r="IP439" s="24"/>
      <c r="IQ439" s="24"/>
      <c r="IR439" s="24"/>
      <c r="IS439" s="24"/>
      <c r="IT439" s="24"/>
      <c r="IU439" s="24"/>
      <c r="IV439" s="24"/>
    </row>
    <row r="440" spans="1:256" s="22" customFormat="1" ht="11.25">
      <c r="A440" s="24"/>
      <c r="B440" s="24"/>
      <c r="C440" s="27"/>
      <c r="D440" s="27"/>
      <c r="E440" s="27"/>
      <c r="F440" s="27"/>
      <c r="G440" s="27">
        <f t="shared" si="2"/>
        <v>0</v>
      </c>
      <c r="H440" s="27"/>
      <c r="I440" s="27"/>
      <c r="J440" s="27"/>
      <c r="K440" s="27"/>
      <c r="L440" s="27"/>
      <c r="M440" s="27"/>
      <c r="N440" s="27"/>
      <c r="O440" s="27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  <c r="FV440" s="24"/>
      <c r="FW440" s="24"/>
      <c r="FX440" s="24"/>
      <c r="FY440" s="24"/>
      <c r="FZ440" s="24"/>
      <c r="GA440" s="24"/>
      <c r="GB440" s="24"/>
      <c r="GC440" s="24"/>
      <c r="GD440" s="24"/>
      <c r="GE440" s="24"/>
      <c r="GF440" s="24"/>
      <c r="GG440" s="24"/>
      <c r="GH440" s="24"/>
      <c r="GI440" s="24"/>
      <c r="GJ440" s="24"/>
      <c r="GK440" s="24"/>
      <c r="GL440" s="24"/>
      <c r="GM440" s="24"/>
      <c r="GN440" s="24"/>
      <c r="GO440" s="24"/>
      <c r="GP440" s="24"/>
      <c r="GQ440" s="24"/>
      <c r="GR440" s="24"/>
      <c r="GS440" s="24"/>
      <c r="GT440" s="24"/>
      <c r="GU440" s="24"/>
      <c r="GV440" s="24"/>
      <c r="GW440" s="24"/>
      <c r="GX440" s="24"/>
      <c r="GY440" s="24"/>
      <c r="GZ440" s="24"/>
      <c r="HA440" s="24"/>
      <c r="HB440" s="24"/>
      <c r="HC440" s="24"/>
      <c r="HD440" s="24"/>
      <c r="HE440" s="24"/>
      <c r="HF440" s="24"/>
      <c r="HG440" s="24"/>
      <c r="HH440" s="24"/>
      <c r="HI440" s="24"/>
      <c r="HJ440" s="24"/>
      <c r="HK440" s="24"/>
      <c r="HL440" s="24"/>
      <c r="HM440" s="24"/>
      <c r="HN440" s="24"/>
      <c r="HO440" s="24"/>
      <c r="HP440" s="24"/>
      <c r="HQ440" s="24"/>
      <c r="HR440" s="24"/>
      <c r="HS440" s="24"/>
      <c r="HT440" s="24"/>
      <c r="HU440" s="24"/>
      <c r="HV440" s="24"/>
      <c r="HW440" s="24"/>
      <c r="HX440" s="24"/>
      <c r="HY440" s="24"/>
      <c r="HZ440" s="24"/>
      <c r="IA440" s="24"/>
      <c r="IB440" s="24"/>
      <c r="IC440" s="24"/>
      <c r="ID440" s="24"/>
      <c r="IE440" s="24"/>
      <c r="IF440" s="24"/>
      <c r="IG440" s="24"/>
      <c r="IH440" s="24"/>
      <c r="II440" s="24"/>
      <c r="IJ440" s="24"/>
      <c r="IK440" s="24"/>
      <c r="IL440" s="24"/>
      <c r="IM440" s="24"/>
      <c r="IN440" s="24"/>
      <c r="IO440" s="24"/>
      <c r="IP440" s="24"/>
      <c r="IQ440" s="24"/>
      <c r="IR440" s="24"/>
      <c r="IS440" s="24"/>
      <c r="IT440" s="24"/>
      <c r="IU440" s="24"/>
      <c r="IV440" s="24"/>
    </row>
    <row r="441" spans="1:256" s="22" customFormat="1" ht="11.25">
      <c r="A441" s="24"/>
      <c r="B441" s="24"/>
      <c r="C441" s="27"/>
      <c r="D441" s="27"/>
      <c r="E441" s="27"/>
      <c r="F441" s="27"/>
      <c r="G441" s="27">
        <f t="shared" si="2"/>
        <v>0</v>
      </c>
      <c r="H441" s="27"/>
      <c r="I441" s="27"/>
      <c r="J441" s="27"/>
      <c r="K441" s="27"/>
      <c r="L441" s="27"/>
      <c r="M441" s="27"/>
      <c r="N441" s="27"/>
      <c r="O441" s="27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</row>
    <row r="442" spans="1:256" s="22" customFormat="1" ht="11.25">
      <c r="A442" s="24"/>
      <c r="B442" s="24"/>
      <c r="C442" s="27"/>
      <c r="D442" s="27"/>
      <c r="E442" s="27"/>
      <c r="F442" s="27"/>
      <c r="G442" s="27">
        <f aca="true" t="shared" si="3" ref="G442:G528">H442*25</f>
        <v>0</v>
      </c>
      <c r="H442" s="27"/>
      <c r="I442" s="27"/>
      <c r="J442" s="27"/>
      <c r="K442" s="27"/>
      <c r="L442" s="27"/>
      <c r="M442" s="27"/>
      <c r="N442" s="27"/>
      <c r="O442" s="27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  <c r="FV442" s="24"/>
      <c r="FW442" s="24"/>
      <c r="FX442" s="24"/>
      <c r="FY442" s="24"/>
      <c r="FZ442" s="24"/>
      <c r="GA442" s="24"/>
      <c r="GB442" s="24"/>
      <c r="GC442" s="24"/>
      <c r="GD442" s="24"/>
      <c r="GE442" s="24"/>
      <c r="GF442" s="24"/>
      <c r="GG442" s="24"/>
      <c r="GH442" s="24"/>
      <c r="GI442" s="24"/>
      <c r="GJ442" s="24"/>
      <c r="GK442" s="24"/>
      <c r="GL442" s="24"/>
      <c r="GM442" s="24"/>
      <c r="GN442" s="24"/>
      <c r="GO442" s="24"/>
      <c r="GP442" s="24"/>
      <c r="GQ442" s="24"/>
      <c r="GR442" s="24"/>
      <c r="GS442" s="24"/>
      <c r="GT442" s="24"/>
      <c r="GU442" s="24"/>
      <c r="GV442" s="24"/>
      <c r="GW442" s="24"/>
      <c r="GX442" s="24"/>
      <c r="GY442" s="24"/>
      <c r="GZ442" s="24"/>
      <c r="HA442" s="24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</row>
    <row r="443" spans="1:256" s="22" customFormat="1" ht="11.25">
      <c r="A443" s="24"/>
      <c r="B443" s="24"/>
      <c r="C443" s="27"/>
      <c r="D443" s="27"/>
      <c r="E443" s="27"/>
      <c r="F443" s="27"/>
      <c r="G443" s="27">
        <f t="shared" si="3"/>
        <v>0</v>
      </c>
      <c r="H443" s="27"/>
      <c r="I443" s="27"/>
      <c r="J443" s="27"/>
      <c r="K443" s="27"/>
      <c r="L443" s="27"/>
      <c r="M443" s="27"/>
      <c r="N443" s="27"/>
      <c r="O443" s="27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1:256" s="22" customFormat="1" ht="11.25">
      <c r="A444" s="24"/>
      <c r="B444" s="24"/>
      <c r="C444" s="27"/>
      <c r="D444" s="27"/>
      <c r="E444" s="27"/>
      <c r="F444" s="27"/>
      <c r="G444" s="27">
        <f t="shared" si="3"/>
        <v>0</v>
      </c>
      <c r="H444" s="27"/>
      <c r="I444" s="27"/>
      <c r="J444" s="27"/>
      <c r="K444" s="27"/>
      <c r="L444" s="27"/>
      <c r="M444" s="27"/>
      <c r="N444" s="27"/>
      <c r="O444" s="27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1:256" s="22" customFormat="1" ht="11.25">
      <c r="A445" s="24"/>
      <c r="B445" s="24"/>
      <c r="C445" s="27"/>
      <c r="D445" s="27"/>
      <c r="E445" s="27"/>
      <c r="F445" s="27"/>
      <c r="G445" s="27">
        <f t="shared" si="3"/>
        <v>0</v>
      </c>
      <c r="H445" s="27"/>
      <c r="I445" s="27"/>
      <c r="J445" s="27"/>
      <c r="K445" s="27"/>
      <c r="L445" s="27"/>
      <c r="M445" s="27"/>
      <c r="N445" s="27"/>
      <c r="O445" s="27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</row>
    <row r="446" spans="1:256" s="22" customFormat="1" ht="11.25">
      <c r="A446" s="24"/>
      <c r="B446" s="24"/>
      <c r="C446" s="27"/>
      <c r="D446" s="27"/>
      <c r="E446" s="27"/>
      <c r="F446" s="27"/>
      <c r="G446" s="27">
        <f t="shared" si="3"/>
        <v>0</v>
      </c>
      <c r="H446" s="27"/>
      <c r="I446" s="27"/>
      <c r="J446" s="27"/>
      <c r="K446" s="27"/>
      <c r="L446" s="27"/>
      <c r="M446" s="27"/>
      <c r="N446" s="27"/>
      <c r="O446" s="27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  <c r="FV446" s="24"/>
      <c r="FW446" s="24"/>
      <c r="FX446" s="24"/>
      <c r="FY446" s="24"/>
      <c r="FZ446" s="24"/>
      <c r="GA446" s="24"/>
      <c r="GB446" s="24"/>
      <c r="GC446" s="24"/>
      <c r="GD446" s="24"/>
      <c r="GE446" s="24"/>
      <c r="GF446" s="24"/>
      <c r="GG446" s="24"/>
      <c r="GH446" s="24"/>
      <c r="GI446" s="24"/>
      <c r="GJ446" s="24"/>
      <c r="GK446" s="24"/>
      <c r="GL446" s="24"/>
      <c r="GM446" s="24"/>
      <c r="GN446" s="24"/>
      <c r="GO446" s="24"/>
      <c r="GP446" s="24"/>
      <c r="GQ446" s="24"/>
      <c r="GR446" s="24"/>
      <c r="GS446" s="24"/>
      <c r="GT446" s="24"/>
      <c r="GU446" s="24"/>
      <c r="GV446" s="24"/>
      <c r="GW446" s="24"/>
      <c r="GX446" s="24"/>
      <c r="GY446" s="24"/>
      <c r="GZ446" s="24"/>
      <c r="HA446" s="24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</row>
    <row r="447" spans="1:256" s="22" customFormat="1" ht="11.25">
      <c r="A447" s="24"/>
      <c r="B447" s="24"/>
      <c r="C447" s="27"/>
      <c r="D447" s="27"/>
      <c r="E447" s="27"/>
      <c r="F447" s="27"/>
      <c r="G447" s="27">
        <f t="shared" si="3"/>
        <v>0</v>
      </c>
      <c r="H447" s="27"/>
      <c r="I447" s="27"/>
      <c r="J447" s="27"/>
      <c r="K447" s="27"/>
      <c r="L447" s="27"/>
      <c r="M447" s="27"/>
      <c r="N447" s="27"/>
      <c r="O447" s="27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</row>
    <row r="448" spans="1:256" s="22" customFormat="1" ht="11.25">
      <c r="A448" s="24"/>
      <c r="B448" s="24"/>
      <c r="C448" s="27"/>
      <c r="D448" s="27"/>
      <c r="E448" s="27"/>
      <c r="F448" s="27"/>
      <c r="G448" s="27">
        <f t="shared" si="3"/>
        <v>0</v>
      </c>
      <c r="H448" s="27"/>
      <c r="I448" s="27"/>
      <c r="J448" s="27"/>
      <c r="K448" s="27"/>
      <c r="L448" s="27"/>
      <c r="M448" s="27"/>
      <c r="N448" s="27"/>
      <c r="O448" s="27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  <c r="FJ448" s="24"/>
      <c r="FK448" s="24"/>
      <c r="FL448" s="24"/>
      <c r="FM448" s="24"/>
      <c r="FN448" s="24"/>
      <c r="FO448" s="24"/>
      <c r="FP448" s="24"/>
      <c r="FQ448" s="24"/>
      <c r="FR448" s="24"/>
      <c r="FS448" s="24"/>
      <c r="FT448" s="24"/>
      <c r="FU448" s="24"/>
      <c r="FV448" s="24"/>
      <c r="FW448" s="24"/>
      <c r="FX448" s="24"/>
      <c r="FY448" s="24"/>
      <c r="FZ448" s="24"/>
      <c r="GA448" s="24"/>
      <c r="GB448" s="24"/>
      <c r="GC448" s="24"/>
      <c r="GD448" s="24"/>
      <c r="GE448" s="24"/>
      <c r="GF448" s="24"/>
      <c r="GG448" s="24"/>
      <c r="GH448" s="24"/>
      <c r="GI448" s="24"/>
      <c r="GJ448" s="24"/>
      <c r="GK448" s="24"/>
      <c r="GL448" s="24"/>
      <c r="GM448" s="24"/>
      <c r="GN448" s="24"/>
      <c r="GO448" s="24"/>
      <c r="GP448" s="24"/>
      <c r="GQ448" s="24"/>
      <c r="GR448" s="24"/>
      <c r="GS448" s="24"/>
      <c r="GT448" s="24"/>
      <c r="GU448" s="24"/>
      <c r="GV448" s="24"/>
      <c r="GW448" s="24"/>
      <c r="GX448" s="24"/>
      <c r="GY448" s="24"/>
      <c r="GZ448" s="24"/>
      <c r="HA448" s="24"/>
      <c r="HB448" s="24"/>
      <c r="HC448" s="24"/>
      <c r="HD448" s="24"/>
      <c r="HE448" s="24"/>
      <c r="HF448" s="24"/>
      <c r="HG448" s="24"/>
      <c r="HH448" s="24"/>
      <c r="HI448" s="24"/>
      <c r="HJ448" s="24"/>
      <c r="HK448" s="24"/>
      <c r="HL448" s="24"/>
      <c r="HM448" s="24"/>
      <c r="HN448" s="24"/>
      <c r="HO448" s="24"/>
      <c r="HP448" s="24"/>
      <c r="HQ448" s="24"/>
      <c r="HR448" s="24"/>
      <c r="HS448" s="24"/>
      <c r="HT448" s="24"/>
      <c r="HU448" s="24"/>
      <c r="HV448" s="24"/>
      <c r="HW448" s="24"/>
      <c r="HX448" s="24"/>
      <c r="HY448" s="24"/>
      <c r="HZ448" s="24"/>
      <c r="IA448" s="24"/>
      <c r="IB448" s="24"/>
      <c r="IC448" s="24"/>
      <c r="ID448" s="24"/>
      <c r="IE448" s="24"/>
      <c r="IF448" s="24"/>
      <c r="IG448" s="24"/>
      <c r="IH448" s="24"/>
      <c r="II448" s="24"/>
      <c r="IJ448" s="24"/>
      <c r="IK448" s="24"/>
      <c r="IL448" s="24"/>
      <c r="IM448" s="24"/>
      <c r="IN448" s="24"/>
      <c r="IO448" s="24"/>
      <c r="IP448" s="24"/>
      <c r="IQ448" s="24"/>
      <c r="IR448" s="24"/>
      <c r="IS448" s="24"/>
      <c r="IT448" s="24"/>
      <c r="IU448" s="24"/>
      <c r="IV448" s="24"/>
    </row>
    <row r="449" spans="1:256" s="22" customFormat="1" ht="11.25">
      <c r="A449" s="24"/>
      <c r="B449" s="24"/>
      <c r="C449" s="27"/>
      <c r="D449" s="27"/>
      <c r="E449" s="27"/>
      <c r="F449" s="27"/>
      <c r="G449" s="27">
        <f t="shared" si="3"/>
        <v>0</v>
      </c>
      <c r="H449" s="27"/>
      <c r="I449" s="27"/>
      <c r="J449" s="27"/>
      <c r="K449" s="27"/>
      <c r="L449" s="27"/>
      <c r="M449" s="27"/>
      <c r="N449" s="27"/>
      <c r="O449" s="27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  <c r="FJ449" s="24"/>
      <c r="FK449" s="24"/>
      <c r="FL449" s="24"/>
      <c r="FM449" s="24"/>
      <c r="FN449" s="24"/>
      <c r="FO449" s="24"/>
      <c r="FP449" s="24"/>
      <c r="FQ449" s="24"/>
      <c r="FR449" s="24"/>
      <c r="FS449" s="24"/>
      <c r="FT449" s="24"/>
      <c r="FU449" s="24"/>
      <c r="FV449" s="24"/>
      <c r="FW449" s="24"/>
      <c r="FX449" s="24"/>
      <c r="FY449" s="24"/>
      <c r="FZ449" s="24"/>
      <c r="GA449" s="24"/>
      <c r="GB449" s="24"/>
      <c r="GC449" s="24"/>
      <c r="GD449" s="24"/>
      <c r="GE449" s="24"/>
      <c r="GF449" s="24"/>
      <c r="GG449" s="24"/>
      <c r="GH449" s="24"/>
      <c r="GI449" s="24"/>
      <c r="GJ449" s="24"/>
      <c r="GK449" s="24"/>
      <c r="GL449" s="24"/>
      <c r="GM449" s="24"/>
      <c r="GN449" s="24"/>
      <c r="GO449" s="24"/>
      <c r="GP449" s="24"/>
      <c r="GQ449" s="24"/>
      <c r="GR449" s="24"/>
      <c r="GS449" s="24"/>
      <c r="GT449" s="24"/>
      <c r="GU449" s="24"/>
      <c r="GV449" s="24"/>
      <c r="GW449" s="24"/>
      <c r="GX449" s="24"/>
      <c r="GY449" s="24"/>
      <c r="GZ449" s="24"/>
      <c r="HA449" s="24"/>
      <c r="HB449" s="24"/>
      <c r="HC449" s="24"/>
      <c r="HD449" s="24"/>
      <c r="HE449" s="24"/>
      <c r="HF449" s="24"/>
      <c r="HG449" s="24"/>
      <c r="HH449" s="24"/>
      <c r="HI449" s="24"/>
      <c r="HJ449" s="24"/>
      <c r="HK449" s="24"/>
      <c r="HL449" s="24"/>
      <c r="HM449" s="24"/>
      <c r="HN449" s="24"/>
      <c r="HO449" s="24"/>
      <c r="HP449" s="24"/>
      <c r="HQ449" s="24"/>
      <c r="HR449" s="24"/>
      <c r="HS449" s="24"/>
      <c r="HT449" s="24"/>
      <c r="HU449" s="24"/>
      <c r="HV449" s="24"/>
      <c r="HW449" s="24"/>
      <c r="HX449" s="24"/>
      <c r="HY449" s="24"/>
      <c r="HZ449" s="24"/>
      <c r="IA449" s="24"/>
      <c r="IB449" s="24"/>
      <c r="IC449" s="24"/>
      <c r="ID449" s="24"/>
      <c r="IE449" s="24"/>
      <c r="IF449" s="24"/>
      <c r="IG449" s="24"/>
      <c r="IH449" s="24"/>
      <c r="II449" s="24"/>
      <c r="IJ449" s="24"/>
      <c r="IK449" s="24"/>
      <c r="IL449" s="24"/>
      <c r="IM449" s="24"/>
      <c r="IN449" s="24"/>
      <c r="IO449" s="24"/>
      <c r="IP449" s="24"/>
      <c r="IQ449" s="24"/>
      <c r="IR449" s="24"/>
      <c r="IS449" s="24"/>
      <c r="IT449" s="24"/>
      <c r="IU449" s="24"/>
      <c r="IV449" s="24"/>
    </row>
    <row r="450" spans="1:256" s="22" customFormat="1" ht="11.25">
      <c r="A450" s="24"/>
      <c r="B450" s="24"/>
      <c r="C450" s="27"/>
      <c r="D450" s="27"/>
      <c r="E450" s="27"/>
      <c r="F450" s="27"/>
      <c r="G450" s="27">
        <f t="shared" si="3"/>
        <v>0</v>
      </c>
      <c r="H450" s="27"/>
      <c r="I450" s="27"/>
      <c r="J450" s="27"/>
      <c r="K450" s="27"/>
      <c r="L450" s="27"/>
      <c r="M450" s="27"/>
      <c r="N450" s="27"/>
      <c r="O450" s="27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</row>
    <row r="451" spans="1:256" s="22" customFormat="1" ht="11.25">
      <c r="A451" s="24"/>
      <c r="B451" s="24"/>
      <c r="C451" s="27"/>
      <c r="D451" s="27"/>
      <c r="E451" s="27"/>
      <c r="F451" s="27"/>
      <c r="G451" s="27">
        <f t="shared" si="3"/>
        <v>0</v>
      </c>
      <c r="H451" s="27"/>
      <c r="I451" s="27"/>
      <c r="J451" s="27"/>
      <c r="K451" s="27"/>
      <c r="L451" s="27"/>
      <c r="M451" s="27"/>
      <c r="N451" s="27"/>
      <c r="O451" s="27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  <c r="FJ451" s="24"/>
      <c r="FK451" s="24"/>
      <c r="FL451" s="24"/>
      <c r="FM451" s="24"/>
      <c r="FN451" s="24"/>
      <c r="FO451" s="24"/>
      <c r="FP451" s="24"/>
      <c r="FQ451" s="24"/>
      <c r="FR451" s="24"/>
      <c r="FS451" s="24"/>
      <c r="FT451" s="24"/>
      <c r="FU451" s="24"/>
      <c r="FV451" s="24"/>
      <c r="FW451" s="24"/>
      <c r="FX451" s="24"/>
      <c r="FY451" s="24"/>
      <c r="FZ451" s="24"/>
      <c r="GA451" s="24"/>
      <c r="GB451" s="24"/>
      <c r="GC451" s="24"/>
      <c r="GD451" s="24"/>
      <c r="GE451" s="24"/>
      <c r="GF451" s="24"/>
      <c r="GG451" s="24"/>
      <c r="GH451" s="24"/>
      <c r="GI451" s="24"/>
      <c r="GJ451" s="24"/>
      <c r="GK451" s="24"/>
      <c r="GL451" s="24"/>
      <c r="GM451" s="24"/>
      <c r="GN451" s="24"/>
      <c r="GO451" s="24"/>
      <c r="GP451" s="24"/>
      <c r="GQ451" s="24"/>
      <c r="GR451" s="24"/>
      <c r="GS451" s="24"/>
      <c r="GT451" s="24"/>
      <c r="GU451" s="24"/>
      <c r="GV451" s="24"/>
      <c r="GW451" s="24"/>
      <c r="GX451" s="24"/>
      <c r="GY451" s="24"/>
      <c r="GZ451" s="24"/>
      <c r="HA451" s="24"/>
      <c r="HB451" s="24"/>
      <c r="HC451" s="24"/>
      <c r="HD451" s="24"/>
      <c r="HE451" s="24"/>
      <c r="HF451" s="24"/>
      <c r="HG451" s="24"/>
      <c r="HH451" s="24"/>
      <c r="HI451" s="24"/>
      <c r="HJ451" s="24"/>
      <c r="HK451" s="24"/>
      <c r="HL451" s="24"/>
      <c r="HM451" s="24"/>
      <c r="HN451" s="24"/>
      <c r="HO451" s="24"/>
      <c r="HP451" s="24"/>
      <c r="HQ451" s="24"/>
      <c r="HR451" s="24"/>
      <c r="HS451" s="24"/>
      <c r="HT451" s="24"/>
      <c r="HU451" s="24"/>
      <c r="HV451" s="24"/>
      <c r="HW451" s="24"/>
      <c r="HX451" s="24"/>
      <c r="HY451" s="24"/>
      <c r="HZ451" s="24"/>
      <c r="IA451" s="24"/>
      <c r="IB451" s="24"/>
      <c r="IC451" s="24"/>
      <c r="ID451" s="24"/>
      <c r="IE451" s="24"/>
      <c r="IF451" s="24"/>
      <c r="IG451" s="24"/>
      <c r="IH451" s="24"/>
      <c r="II451" s="24"/>
      <c r="IJ451" s="24"/>
      <c r="IK451" s="24"/>
      <c r="IL451" s="24"/>
      <c r="IM451" s="24"/>
      <c r="IN451" s="24"/>
      <c r="IO451" s="24"/>
      <c r="IP451" s="24"/>
      <c r="IQ451" s="24"/>
      <c r="IR451" s="24"/>
      <c r="IS451" s="24"/>
      <c r="IT451" s="24"/>
      <c r="IU451" s="24"/>
      <c r="IV451" s="24"/>
    </row>
    <row r="452" spans="1:256" s="22" customFormat="1" ht="11.25">
      <c r="A452" s="24"/>
      <c r="B452" s="24"/>
      <c r="C452" s="27"/>
      <c r="D452" s="27"/>
      <c r="E452" s="27"/>
      <c r="F452" s="27"/>
      <c r="G452" s="27">
        <f t="shared" si="3"/>
        <v>0</v>
      </c>
      <c r="H452" s="27"/>
      <c r="I452" s="27"/>
      <c r="J452" s="27"/>
      <c r="K452" s="27"/>
      <c r="L452" s="27"/>
      <c r="M452" s="27"/>
      <c r="N452" s="27"/>
      <c r="O452" s="27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  <c r="FJ452" s="24"/>
      <c r="FK452" s="24"/>
      <c r="FL452" s="24"/>
      <c r="FM452" s="24"/>
      <c r="FN452" s="24"/>
      <c r="FO452" s="24"/>
      <c r="FP452" s="24"/>
      <c r="FQ452" s="24"/>
      <c r="FR452" s="24"/>
      <c r="FS452" s="24"/>
      <c r="FT452" s="24"/>
      <c r="FU452" s="24"/>
      <c r="FV452" s="24"/>
      <c r="FW452" s="24"/>
      <c r="FX452" s="24"/>
      <c r="FY452" s="24"/>
      <c r="FZ452" s="24"/>
      <c r="GA452" s="24"/>
      <c r="GB452" s="24"/>
      <c r="GC452" s="24"/>
      <c r="GD452" s="24"/>
      <c r="GE452" s="24"/>
      <c r="GF452" s="24"/>
      <c r="GG452" s="24"/>
      <c r="GH452" s="24"/>
      <c r="GI452" s="24"/>
      <c r="GJ452" s="24"/>
      <c r="GK452" s="24"/>
      <c r="GL452" s="24"/>
      <c r="GM452" s="24"/>
      <c r="GN452" s="24"/>
      <c r="GO452" s="24"/>
      <c r="GP452" s="24"/>
      <c r="GQ452" s="24"/>
      <c r="GR452" s="24"/>
      <c r="GS452" s="24"/>
      <c r="GT452" s="24"/>
      <c r="GU452" s="24"/>
      <c r="GV452" s="24"/>
      <c r="GW452" s="24"/>
      <c r="GX452" s="24"/>
      <c r="GY452" s="24"/>
      <c r="GZ452" s="24"/>
      <c r="HA452" s="24"/>
      <c r="HB452" s="24"/>
      <c r="HC452" s="24"/>
      <c r="HD452" s="24"/>
      <c r="HE452" s="24"/>
      <c r="HF452" s="24"/>
      <c r="HG452" s="24"/>
      <c r="HH452" s="24"/>
      <c r="HI452" s="24"/>
      <c r="HJ452" s="24"/>
      <c r="HK452" s="24"/>
      <c r="HL452" s="24"/>
      <c r="HM452" s="24"/>
      <c r="HN452" s="24"/>
      <c r="HO452" s="24"/>
      <c r="HP452" s="24"/>
      <c r="HQ452" s="24"/>
      <c r="HR452" s="24"/>
      <c r="HS452" s="24"/>
      <c r="HT452" s="24"/>
      <c r="HU452" s="24"/>
      <c r="HV452" s="24"/>
      <c r="HW452" s="24"/>
      <c r="HX452" s="24"/>
      <c r="HY452" s="24"/>
      <c r="HZ452" s="24"/>
      <c r="IA452" s="24"/>
      <c r="IB452" s="24"/>
      <c r="IC452" s="24"/>
      <c r="ID452" s="24"/>
      <c r="IE452" s="24"/>
      <c r="IF452" s="24"/>
      <c r="IG452" s="24"/>
      <c r="IH452" s="24"/>
      <c r="II452" s="24"/>
      <c r="IJ452" s="24"/>
      <c r="IK452" s="24"/>
      <c r="IL452" s="24"/>
      <c r="IM452" s="24"/>
      <c r="IN452" s="24"/>
      <c r="IO452" s="24"/>
      <c r="IP452" s="24"/>
      <c r="IQ452" s="24"/>
      <c r="IR452" s="24"/>
      <c r="IS452" s="24"/>
      <c r="IT452" s="24"/>
      <c r="IU452" s="24"/>
      <c r="IV452" s="24"/>
    </row>
    <row r="453" spans="1:256" s="22" customFormat="1" ht="11.25">
      <c r="A453" s="24"/>
      <c r="B453" s="24"/>
      <c r="C453" s="27"/>
      <c r="D453" s="27"/>
      <c r="E453" s="27"/>
      <c r="F453" s="27"/>
      <c r="G453" s="27">
        <f t="shared" si="3"/>
        <v>0</v>
      </c>
      <c r="H453" s="27"/>
      <c r="I453" s="27"/>
      <c r="J453" s="27"/>
      <c r="K453" s="27"/>
      <c r="L453" s="27"/>
      <c r="M453" s="27"/>
      <c r="N453" s="27"/>
      <c r="O453" s="27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  <c r="FV453" s="24"/>
      <c r="FW453" s="24"/>
      <c r="FX453" s="24"/>
      <c r="FY453" s="24"/>
      <c r="FZ453" s="24"/>
      <c r="GA453" s="24"/>
      <c r="GB453" s="24"/>
      <c r="GC453" s="24"/>
      <c r="GD453" s="24"/>
      <c r="GE453" s="24"/>
      <c r="GF453" s="24"/>
      <c r="GG453" s="24"/>
      <c r="GH453" s="24"/>
      <c r="GI453" s="24"/>
      <c r="GJ453" s="24"/>
      <c r="GK453" s="24"/>
      <c r="GL453" s="24"/>
      <c r="GM453" s="24"/>
      <c r="GN453" s="24"/>
      <c r="GO453" s="24"/>
      <c r="GP453" s="24"/>
      <c r="GQ453" s="24"/>
      <c r="GR453" s="24"/>
      <c r="GS453" s="24"/>
      <c r="GT453" s="24"/>
      <c r="GU453" s="24"/>
      <c r="GV453" s="24"/>
      <c r="GW453" s="24"/>
      <c r="GX453" s="24"/>
      <c r="GY453" s="24"/>
      <c r="GZ453" s="24"/>
      <c r="HA453" s="24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  <c r="IV453" s="24"/>
    </row>
    <row r="454" spans="1:256" s="22" customFormat="1" ht="11.25">
      <c r="A454" s="24"/>
      <c r="B454" s="24"/>
      <c r="C454" s="27"/>
      <c r="D454" s="27"/>
      <c r="E454" s="27"/>
      <c r="F454" s="27"/>
      <c r="G454" s="27">
        <f t="shared" si="3"/>
        <v>0</v>
      </c>
      <c r="H454" s="27"/>
      <c r="I454" s="27"/>
      <c r="J454" s="27"/>
      <c r="K454" s="27"/>
      <c r="L454" s="27"/>
      <c r="M454" s="27"/>
      <c r="N454" s="27"/>
      <c r="O454" s="27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  <c r="FJ454" s="24"/>
      <c r="FK454" s="24"/>
      <c r="FL454" s="24"/>
      <c r="FM454" s="24"/>
      <c r="FN454" s="24"/>
      <c r="FO454" s="24"/>
      <c r="FP454" s="24"/>
      <c r="FQ454" s="24"/>
      <c r="FR454" s="24"/>
      <c r="FS454" s="24"/>
      <c r="FT454" s="24"/>
      <c r="FU454" s="24"/>
      <c r="FV454" s="24"/>
      <c r="FW454" s="24"/>
      <c r="FX454" s="24"/>
      <c r="FY454" s="24"/>
      <c r="FZ454" s="24"/>
      <c r="GA454" s="24"/>
      <c r="GB454" s="24"/>
      <c r="GC454" s="24"/>
      <c r="GD454" s="24"/>
      <c r="GE454" s="24"/>
      <c r="GF454" s="24"/>
      <c r="GG454" s="24"/>
      <c r="GH454" s="24"/>
      <c r="GI454" s="24"/>
      <c r="GJ454" s="24"/>
      <c r="GK454" s="24"/>
      <c r="GL454" s="24"/>
      <c r="GM454" s="24"/>
      <c r="GN454" s="24"/>
      <c r="GO454" s="24"/>
      <c r="GP454" s="24"/>
      <c r="GQ454" s="24"/>
      <c r="GR454" s="24"/>
      <c r="GS454" s="24"/>
      <c r="GT454" s="24"/>
      <c r="GU454" s="24"/>
      <c r="GV454" s="24"/>
      <c r="GW454" s="24"/>
      <c r="GX454" s="24"/>
      <c r="GY454" s="24"/>
      <c r="GZ454" s="24"/>
      <c r="HA454" s="24"/>
      <c r="HB454" s="24"/>
      <c r="HC454" s="24"/>
      <c r="HD454" s="24"/>
      <c r="HE454" s="24"/>
      <c r="HF454" s="24"/>
      <c r="HG454" s="24"/>
      <c r="HH454" s="24"/>
      <c r="HI454" s="24"/>
      <c r="HJ454" s="24"/>
      <c r="HK454" s="24"/>
      <c r="HL454" s="24"/>
      <c r="HM454" s="24"/>
      <c r="HN454" s="24"/>
      <c r="HO454" s="24"/>
      <c r="HP454" s="24"/>
      <c r="HQ454" s="24"/>
      <c r="HR454" s="24"/>
      <c r="HS454" s="24"/>
      <c r="HT454" s="24"/>
      <c r="HU454" s="24"/>
      <c r="HV454" s="24"/>
      <c r="HW454" s="24"/>
      <c r="HX454" s="24"/>
      <c r="HY454" s="24"/>
      <c r="HZ454" s="24"/>
      <c r="IA454" s="24"/>
      <c r="IB454" s="24"/>
      <c r="IC454" s="24"/>
      <c r="ID454" s="24"/>
      <c r="IE454" s="24"/>
      <c r="IF454" s="24"/>
      <c r="IG454" s="24"/>
      <c r="IH454" s="24"/>
      <c r="II454" s="24"/>
      <c r="IJ454" s="24"/>
      <c r="IK454" s="24"/>
      <c r="IL454" s="24"/>
      <c r="IM454" s="24"/>
      <c r="IN454" s="24"/>
      <c r="IO454" s="24"/>
      <c r="IP454" s="24"/>
      <c r="IQ454" s="24"/>
      <c r="IR454" s="24"/>
      <c r="IS454" s="24"/>
      <c r="IT454" s="24"/>
      <c r="IU454" s="24"/>
      <c r="IV454" s="24"/>
    </row>
    <row r="455" spans="1:256" s="22" customFormat="1" ht="11.25">
      <c r="A455" s="24" t="s">
        <v>1081</v>
      </c>
      <c r="B455" s="24"/>
      <c r="C455" s="27"/>
      <c r="D455" s="27"/>
      <c r="E455" s="27"/>
      <c r="F455" s="27"/>
      <c r="G455" s="27">
        <f t="shared" si="3"/>
        <v>0</v>
      </c>
      <c r="H455" s="27"/>
      <c r="I455" s="27"/>
      <c r="J455" s="27"/>
      <c r="K455" s="27"/>
      <c r="L455" s="27"/>
      <c r="M455" s="27"/>
      <c r="N455" s="27"/>
      <c r="O455" s="27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  <c r="FV455" s="24"/>
      <c r="FW455" s="24"/>
      <c r="FX455" s="24"/>
      <c r="FY455" s="24"/>
      <c r="FZ455" s="24"/>
      <c r="GA455" s="24"/>
      <c r="GB455" s="24"/>
      <c r="GC455" s="24"/>
      <c r="GD455" s="24"/>
      <c r="GE455" s="24"/>
      <c r="GF455" s="24"/>
      <c r="GG455" s="24"/>
      <c r="GH455" s="24"/>
      <c r="GI455" s="24"/>
      <c r="GJ455" s="24"/>
      <c r="GK455" s="24"/>
      <c r="GL455" s="24"/>
      <c r="GM455" s="24"/>
      <c r="GN455" s="24"/>
      <c r="GO455" s="24"/>
      <c r="GP455" s="24"/>
      <c r="GQ455" s="24"/>
      <c r="GR455" s="24"/>
      <c r="GS455" s="24"/>
      <c r="GT455" s="24"/>
      <c r="GU455" s="24"/>
      <c r="GV455" s="24"/>
      <c r="GW455" s="24"/>
      <c r="GX455" s="24"/>
      <c r="GY455" s="24"/>
      <c r="GZ455" s="24"/>
      <c r="HA455" s="24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  <c r="IV455" s="24"/>
    </row>
    <row r="456" spans="1:256" s="22" customFormat="1" ht="11.25">
      <c r="A456" s="24"/>
      <c r="B456" s="24" t="s">
        <v>1078</v>
      </c>
      <c r="C456" s="27"/>
      <c r="D456" s="27" t="s">
        <v>1089</v>
      </c>
      <c r="E456" s="27"/>
      <c r="F456" s="27"/>
      <c r="G456" s="27">
        <f t="shared" si="3"/>
        <v>2500</v>
      </c>
      <c r="H456" s="27">
        <v>100</v>
      </c>
      <c r="I456" s="27"/>
      <c r="J456" s="27"/>
      <c r="K456" s="27"/>
      <c r="L456" s="27"/>
      <c r="M456" s="27"/>
      <c r="N456" s="27"/>
      <c r="O456" s="27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24"/>
      <c r="IO456" s="24"/>
      <c r="IP456" s="24"/>
      <c r="IQ456" s="24"/>
      <c r="IR456" s="24"/>
      <c r="IS456" s="24"/>
      <c r="IT456" s="24"/>
      <c r="IU456" s="24"/>
      <c r="IV456" s="24"/>
    </row>
    <row r="457" spans="1:256" s="22" customFormat="1" ht="11.25">
      <c r="A457" s="24"/>
      <c r="B457" s="24" t="s">
        <v>1079</v>
      </c>
      <c r="C457" s="27"/>
      <c r="D457" s="27" t="s">
        <v>1090</v>
      </c>
      <c r="E457" s="27"/>
      <c r="F457" s="27"/>
      <c r="G457" s="27">
        <f t="shared" si="3"/>
        <v>3750</v>
      </c>
      <c r="H457" s="27">
        <v>150</v>
      </c>
      <c r="I457" s="27"/>
      <c r="J457" s="27"/>
      <c r="K457" s="27"/>
      <c r="L457" s="27"/>
      <c r="M457" s="27"/>
      <c r="N457" s="27"/>
      <c r="O457" s="27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24"/>
      <c r="IO457" s="24"/>
      <c r="IP457" s="24"/>
      <c r="IQ457" s="24"/>
      <c r="IR457" s="24"/>
      <c r="IS457" s="24"/>
      <c r="IT457" s="24"/>
      <c r="IU457" s="24"/>
      <c r="IV457" s="24"/>
    </row>
    <row r="458" spans="1:256" s="22" customFormat="1" ht="11.25">
      <c r="A458" s="24"/>
      <c r="B458" s="24" t="s">
        <v>1080</v>
      </c>
      <c r="C458" s="27"/>
      <c r="D458" s="27" t="s">
        <v>1091</v>
      </c>
      <c r="E458" s="27"/>
      <c r="F458" s="27"/>
      <c r="G458" s="27">
        <f t="shared" si="3"/>
        <v>5000</v>
      </c>
      <c r="H458" s="27">
        <v>200</v>
      </c>
      <c r="I458" s="27"/>
      <c r="J458" s="27"/>
      <c r="K458" s="27"/>
      <c r="L458" s="27"/>
      <c r="M458" s="27"/>
      <c r="N458" s="27"/>
      <c r="O458" s="27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  <c r="IR458" s="24"/>
      <c r="IS458" s="24"/>
      <c r="IT458" s="24"/>
      <c r="IU458" s="24"/>
      <c r="IV458" s="24"/>
    </row>
    <row r="459" spans="1:256" s="22" customFormat="1" ht="11.25">
      <c r="A459" s="24"/>
      <c r="B459" s="24" t="s">
        <v>1082</v>
      </c>
      <c r="C459" s="27"/>
      <c r="D459" s="27"/>
      <c r="E459" s="27"/>
      <c r="F459" s="27"/>
      <c r="G459" s="27">
        <f t="shared" si="3"/>
        <v>250</v>
      </c>
      <c r="H459" s="27">
        <v>10</v>
      </c>
      <c r="I459" s="27"/>
      <c r="J459" s="27"/>
      <c r="K459" s="27"/>
      <c r="L459" s="27"/>
      <c r="M459" s="27"/>
      <c r="N459" s="27"/>
      <c r="O459" s="27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1:256" s="22" customFormat="1" ht="11.25">
      <c r="A460" s="24"/>
      <c r="B460" s="24" t="s">
        <v>1083</v>
      </c>
      <c r="C460" s="27"/>
      <c r="D460" s="27"/>
      <c r="E460" s="27"/>
      <c r="F460" s="27"/>
      <c r="G460" s="27">
        <f t="shared" si="3"/>
        <v>500</v>
      </c>
      <c r="H460" s="27">
        <v>20</v>
      </c>
      <c r="I460" s="27"/>
      <c r="J460" s="27"/>
      <c r="K460" s="27"/>
      <c r="L460" s="27"/>
      <c r="M460" s="27"/>
      <c r="N460" s="27"/>
      <c r="O460" s="27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1:256" s="22" customFormat="1" ht="11.25">
      <c r="A461" s="24"/>
      <c r="B461" s="24" t="s">
        <v>1084</v>
      </c>
      <c r="C461" s="27"/>
      <c r="D461" s="27"/>
      <c r="E461" s="27"/>
      <c r="F461" s="27"/>
      <c r="G461" s="27">
        <f t="shared" si="3"/>
        <v>1250</v>
      </c>
      <c r="H461" s="27">
        <v>50</v>
      </c>
      <c r="I461" s="27"/>
      <c r="J461" s="27"/>
      <c r="K461" s="27"/>
      <c r="L461" s="27"/>
      <c r="M461" s="27"/>
      <c r="N461" s="27"/>
      <c r="O461" s="27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  <c r="FV461" s="24"/>
      <c r="FW461" s="24"/>
      <c r="FX461" s="24"/>
      <c r="FY461" s="24"/>
      <c r="FZ461" s="24"/>
      <c r="GA461" s="24"/>
      <c r="GB461" s="24"/>
      <c r="GC461" s="24"/>
      <c r="GD461" s="24"/>
      <c r="GE461" s="24"/>
      <c r="GF461" s="24"/>
      <c r="GG461" s="24"/>
      <c r="GH461" s="24"/>
      <c r="GI461" s="24"/>
      <c r="GJ461" s="24"/>
      <c r="GK461" s="24"/>
      <c r="GL461" s="24"/>
      <c r="GM461" s="24"/>
      <c r="GN461" s="24"/>
      <c r="GO461" s="24"/>
      <c r="GP461" s="24"/>
      <c r="GQ461" s="24"/>
      <c r="GR461" s="24"/>
      <c r="GS461" s="24"/>
      <c r="GT461" s="24"/>
      <c r="GU461" s="24"/>
      <c r="GV461" s="24"/>
      <c r="GW461" s="24"/>
      <c r="GX461" s="24"/>
      <c r="GY461" s="24"/>
      <c r="GZ461" s="24"/>
      <c r="HA461" s="24"/>
      <c r="HB461" s="24"/>
      <c r="HC461" s="24"/>
      <c r="HD461" s="24"/>
      <c r="HE461" s="24"/>
      <c r="HF461" s="24"/>
      <c r="HG461" s="24"/>
      <c r="HH461" s="24"/>
      <c r="HI461" s="24"/>
      <c r="HJ461" s="24"/>
      <c r="HK461" s="24"/>
      <c r="HL461" s="24"/>
      <c r="HM461" s="24"/>
      <c r="HN461" s="24"/>
      <c r="HO461" s="24"/>
      <c r="HP461" s="24"/>
      <c r="HQ461" s="24"/>
      <c r="HR461" s="24"/>
      <c r="HS461" s="24"/>
      <c r="HT461" s="24"/>
      <c r="HU461" s="24"/>
      <c r="HV461" s="24"/>
      <c r="HW461" s="24"/>
      <c r="HX461" s="24"/>
      <c r="HY461" s="24"/>
      <c r="HZ461" s="24"/>
      <c r="IA461" s="24"/>
      <c r="IB461" s="24"/>
      <c r="IC461" s="24"/>
      <c r="ID461" s="24"/>
      <c r="IE461" s="24"/>
      <c r="IF461" s="24"/>
      <c r="IG461" s="24"/>
      <c r="IH461" s="24"/>
      <c r="II461" s="24"/>
      <c r="IJ461" s="24"/>
      <c r="IK461" s="24"/>
      <c r="IL461" s="24"/>
      <c r="IM461" s="24"/>
      <c r="IN461" s="24"/>
      <c r="IO461" s="24"/>
      <c r="IP461" s="24"/>
      <c r="IQ461" s="24"/>
      <c r="IR461" s="24"/>
      <c r="IS461" s="24"/>
      <c r="IT461" s="24"/>
      <c r="IU461" s="24"/>
      <c r="IV461" s="24"/>
    </row>
    <row r="462" spans="1:256" s="22" customFormat="1" ht="11.25">
      <c r="A462" s="24"/>
      <c r="B462" s="24" t="s">
        <v>1085</v>
      </c>
      <c r="C462" s="27"/>
      <c r="D462" s="27"/>
      <c r="E462" s="27"/>
      <c r="F462" s="27"/>
      <c r="G462" s="27">
        <f t="shared" si="3"/>
        <v>2500</v>
      </c>
      <c r="H462" s="27">
        <v>100</v>
      </c>
      <c r="I462" s="27"/>
      <c r="J462" s="27"/>
      <c r="K462" s="27"/>
      <c r="L462" s="27"/>
      <c r="M462" s="27"/>
      <c r="N462" s="27"/>
      <c r="O462" s="27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</row>
    <row r="463" spans="1:256" s="22" customFormat="1" ht="11.25">
      <c r="A463" s="24"/>
      <c r="B463" s="24" t="s">
        <v>1086</v>
      </c>
      <c r="C463" s="27"/>
      <c r="D463" s="27"/>
      <c r="E463" s="27"/>
      <c r="F463" s="27"/>
      <c r="G463" s="27">
        <f t="shared" si="3"/>
        <v>5000</v>
      </c>
      <c r="H463" s="27">
        <v>200</v>
      </c>
      <c r="I463" s="27"/>
      <c r="J463" s="27"/>
      <c r="K463" s="27"/>
      <c r="L463" s="27"/>
      <c r="M463" s="27"/>
      <c r="N463" s="27"/>
      <c r="O463" s="27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24"/>
    </row>
    <row r="464" spans="1:256" s="22" customFormat="1" ht="11.25">
      <c r="A464" s="24"/>
      <c r="B464" s="24" t="s">
        <v>1087</v>
      </c>
      <c r="C464" s="27"/>
      <c r="D464" s="27"/>
      <c r="E464" s="27"/>
      <c r="F464" s="27"/>
      <c r="G464" s="27">
        <f t="shared" si="3"/>
        <v>12500</v>
      </c>
      <c r="H464" s="27">
        <v>500</v>
      </c>
      <c r="I464" s="27"/>
      <c r="J464" s="27"/>
      <c r="K464" s="27"/>
      <c r="L464" s="27"/>
      <c r="M464" s="27"/>
      <c r="N464" s="27"/>
      <c r="O464" s="27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</row>
    <row r="465" spans="1:256" s="22" customFormat="1" ht="11.25">
      <c r="A465" s="24"/>
      <c r="B465" s="24" t="s">
        <v>1088</v>
      </c>
      <c r="C465" s="27"/>
      <c r="D465" s="27"/>
      <c r="E465" s="27"/>
      <c r="F465" s="27"/>
      <c r="G465" s="27">
        <f t="shared" si="3"/>
        <v>25000</v>
      </c>
      <c r="H465" s="27">
        <v>1000</v>
      </c>
      <c r="I465" s="27"/>
      <c r="J465" s="27"/>
      <c r="K465" s="27"/>
      <c r="L465" s="27"/>
      <c r="M465" s="27"/>
      <c r="N465" s="27"/>
      <c r="O465" s="27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24"/>
    </row>
    <row r="466" spans="1:256" s="22" customFormat="1" ht="11.25">
      <c r="A466" s="24"/>
      <c r="B466" s="24" t="s">
        <v>1092</v>
      </c>
      <c r="C466" s="27"/>
      <c r="D466" s="27"/>
      <c r="E466" s="27"/>
      <c r="F466" s="27"/>
      <c r="G466" s="27">
        <f t="shared" si="3"/>
        <v>25000</v>
      </c>
      <c r="H466" s="27">
        <v>1000</v>
      </c>
      <c r="I466" s="27"/>
      <c r="J466" s="27"/>
      <c r="K466" s="27"/>
      <c r="L466" s="27"/>
      <c r="M466" s="27"/>
      <c r="N466" s="27"/>
      <c r="O466" s="27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</row>
    <row r="467" spans="1:256" s="22" customFormat="1" ht="11.25">
      <c r="A467" s="24"/>
      <c r="B467" s="24" t="s">
        <v>1094</v>
      </c>
      <c r="C467" s="27"/>
      <c r="D467" s="27"/>
      <c r="E467" s="27"/>
      <c r="F467" s="27"/>
      <c r="G467" s="27"/>
      <c r="H467" s="27" t="s">
        <v>1093</v>
      </c>
      <c r="I467" s="88">
        <v>0.05</v>
      </c>
      <c r="J467" s="27"/>
      <c r="K467" s="27"/>
      <c r="L467" s="27"/>
      <c r="M467" s="27"/>
      <c r="N467" s="27"/>
      <c r="O467" s="27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</row>
    <row r="468" spans="1:256" s="22" customFormat="1" ht="11.25">
      <c r="A468" s="24"/>
      <c r="B468" s="24" t="s">
        <v>1095</v>
      </c>
      <c r="C468" s="27"/>
      <c r="D468" s="27"/>
      <c r="E468" s="27"/>
      <c r="F468" s="27"/>
      <c r="G468" s="27"/>
      <c r="H468" s="27" t="s">
        <v>1096</v>
      </c>
      <c r="I468" s="88">
        <v>0.01</v>
      </c>
      <c r="J468" s="27"/>
      <c r="K468" s="27"/>
      <c r="L468" s="27"/>
      <c r="M468" s="27"/>
      <c r="N468" s="27"/>
      <c r="O468" s="27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  <c r="HU468" s="24"/>
      <c r="HV468" s="24"/>
      <c r="HW468" s="24"/>
      <c r="HX468" s="24"/>
      <c r="HY468" s="24"/>
      <c r="HZ468" s="24"/>
      <c r="IA468" s="24"/>
      <c r="IB468" s="24"/>
      <c r="IC468" s="24"/>
      <c r="ID468" s="24"/>
      <c r="IE468" s="24"/>
      <c r="IF468" s="24"/>
      <c r="IG468" s="24"/>
      <c r="IH468" s="24"/>
      <c r="II468" s="24"/>
      <c r="IJ468" s="24"/>
      <c r="IK468" s="24"/>
      <c r="IL468" s="24"/>
      <c r="IM468" s="24"/>
      <c r="IN468" s="24"/>
      <c r="IO468" s="24"/>
      <c r="IP468" s="24"/>
      <c r="IQ468" s="24"/>
      <c r="IR468" s="24"/>
      <c r="IS468" s="24"/>
      <c r="IT468" s="24"/>
      <c r="IU468" s="24"/>
      <c r="IV468" s="24"/>
    </row>
    <row r="469" spans="1:256" s="22" customFormat="1" ht="11.25">
      <c r="A469" s="24"/>
      <c r="B469" s="24" t="s">
        <v>1097</v>
      </c>
      <c r="C469" s="27"/>
      <c r="D469" s="27"/>
      <c r="E469" s="27"/>
      <c r="F469" s="27"/>
      <c r="G469" s="27">
        <f t="shared" si="3"/>
        <v>25000</v>
      </c>
      <c r="H469" s="27">
        <v>1000</v>
      </c>
      <c r="I469" s="27"/>
      <c r="J469" s="27"/>
      <c r="K469" s="27"/>
      <c r="L469" s="27"/>
      <c r="M469" s="27"/>
      <c r="N469" s="27"/>
      <c r="O469" s="27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</row>
    <row r="470" spans="1:256" s="22" customFormat="1" ht="11.25">
      <c r="A470" s="24"/>
      <c r="B470" s="24" t="s">
        <v>1098</v>
      </c>
      <c r="C470" s="27"/>
      <c r="D470" s="27"/>
      <c r="E470" s="27"/>
      <c r="F470" s="27"/>
      <c r="G470" s="27">
        <f t="shared" si="3"/>
        <v>25000</v>
      </c>
      <c r="H470" s="27">
        <v>1000</v>
      </c>
      <c r="I470" s="27"/>
      <c r="J470" s="27"/>
      <c r="K470" s="27"/>
      <c r="L470" s="27"/>
      <c r="M470" s="27"/>
      <c r="N470" s="27"/>
      <c r="O470" s="27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1:256" s="22" customFormat="1" ht="11.25">
      <c r="A471" s="24"/>
      <c r="B471" s="24" t="s">
        <v>1099</v>
      </c>
      <c r="C471" s="27"/>
      <c r="D471" s="27"/>
      <c r="E471" s="27"/>
      <c r="F471" s="27"/>
      <c r="G471" s="27"/>
      <c r="H471" s="27" t="s">
        <v>1100</v>
      </c>
      <c r="I471" s="27"/>
      <c r="J471" s="27"/>
      <c r="K471" s="27"/>
      <c r="L471" s="27"/>
      <c r="M471" s="27"/>
      <c r="N471" s="27"/>
      <c r="O471" s="27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  <row r="472" spans="1:256" s="22" customFormat="1" ht="11.25">
      <c r="A472" s="24"/>
      <c r="B472" s="24" t="s">
        <v>1101</v>
      </c>
      <c r="C472" s="27"/>
      <c r="D472" s="27"/>
      <c r="E472" s="27"/>
      <c r="F472" s="27"/>
      <c r="G472" s="27">
        <f t="shared" si="3"/>
        <v>12500</v>
      </c>
      <c r="H472" s="27">
        <v>500</v>
      </c>
      <c r="I472" s="27"/>
      <c r="J472" s="27"/>
      <c r="K472" s="27"/>
      <c r="L472" s="27"/>
      <c r="M472" s="27"/>
      <c r="N472" s="27"/>
      <c r="O472" s="27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24"/>
    </row>
    <row r="473" spans="1:256" s="22" customFormat="1" ht="11.25">
      <c r="A473" s="24"/>
      <c r="B473" s="24" t="s">
        <v>1103</v>
      </c>
      <c r="C473" s="27"/>
      <c r="D473" s="27"/>
      <c r="E473" s="27"/>
      <c r="F473" s="27"/>
      <c r="G473" s="27">
        <f t="shared" si="3"/>
        <v>125000</v>
      </c>
      <c r="H473" s="27">
        <v>5000</v>
      </c>
      <c r="I473" s="27"/>
      <c r="J473" s="27"/>
      <c r="K473" s="27"/>
      <c r="L473" s="27"/>
      <c r="M473" s="27"/>
      <c r="N473" s="27"/>
      <c r="O473" s="27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24"/>
    </row>
    <row r="474" spans="1:256" s="22" customFormat="1" ht="11.25">
      <c r="A474" s="24"/>
      <c r="B474" s="24" t="s">
        <v>1104</v>
      </c>
      <c r="C474" s="27"/>
      <c r="D474" s="27"/>
      <c r="E474" s="27"/>
      <c r="F474" s="27"/>
      <c r="G474" s="27">
        <f t="shared" si="3"/>
        <v>187500</v>
      </c>
      <c r="H474" s="27">
        <v>7500</v>
      </c>
      <c r="I474" s="27"/>
      <c r="J474" s="27"/>
      <c r="K474" s="27"/>
      <c r="L474" s="27"/>
      <c r="M474" s="27"/>
      <c r="N474" s="27"/>
      <c r="O474" s="27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24"/>
    </row>
    <row r="475" spans="1:256" s="22" customFormat="1" ht="11.25">
      <c r="A475" s="24"/>
      <c r="B475" s="24" t="s">
        <v>13</v>
      </c>
      <c r="C475" s="27"/>
      <c r="D475" s="27"/>
      <c r="E475" s="27"/>
      <c r="F475" s="27"/>
      <c r="G475" s="27">
        <f t="shared" si="3"/>
        <v>250000</v>
      </c>
      <c r="H475" s="27">
        <v>10000</v>
      </c>
      <c r="I475" s="27"/>
      <c r="J475" s="27"/>
      <c r="K475" s="27"/>
      <c r="L475" s="27"/>
      <c r="M475" s="27"/>
      <c r="N475" s="27"/>
      <c r="O475" s="27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24"/>
    </row>
    <row r="476" spans="1:256" s="22" customFormat="1" ht="11.25">
      <c r="A476" s="24"/>
      <c r="B476" s="24" t="s">
        <v>1105</v>
      </c>
      <c r="C476" s="27"/>
      <c r="D476" s="27"/>
      <c r="E476" s="27"/>
      <c r="F476" s="27"/>
      <c r="G476" s="27"/>
      <c r="H476" s="27" t="s">
        <v>1106</v>
      </c>
      <c r="I476" s="27"/>
      <c r="J476" s="27"/>
      <c r="K476" s="27"/>
      <c r="L476" s="27"/>
      <c r="M476" s="27"/>
      <c r="N476" s="27"/>
      <c r="O476" s="27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24"/>
    </row>
    <row r="477" spans="1:256" s="22" customFormat="1" ht="11.25">
      <c r="A477" s="24"/>
      <c r="B477" s="24" t="s">
        <v>1107</v>
      </c>
      <c r="C477" s="27"/>
      <c r="D477" s="27"/>
      <c r="E477" s="27"/>
      <c r="F477" s="27"/>
      <c r="G477" s="27"/>
      <c r="H477" s="27">
        <v>100</v>
      </c>
      <c r="I477" s="27"/>
      <c r="J477" s="27"/>
      <c r="K477" s="27"/>
      <c r="L477" s="27"/>
      <c r="M477" s="27"/>
      <c r="N477" s="27"/>
      <c r="O477" s="27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  <c r="IV477" s="24"/>
    </row>
    <row r="478" spans="1:256" s="22" customFormat="1" ht="11.25">
      <c r="A478" s="24"/>
      <c r="B478" s="24" t="s">
        <v>1108</v>
      </c>
      <c r="C478" s="27"/>
      <c r="D478" s="27"/>
      <c r="E478" s="27"/>
      <c r="F478" s="27"/>
      <c r="G478" s="27"/>
      <c r="H478" s="27">
        <v>100</v>
      </c>
      <c r="I478" s="27"/>
      <c r="J478" s="27"/>
      <c r="K478" s="27"/>
      <c r="L478" s="27"/>
      <c r="M478" s="27"/>
      <c r="N478" s="27"/>
      <c r="O478" s="27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  <c r="IV478" s="24"/>
    </row>
    <row r="479" spans="1:256" s="22" customFormat="1" ht="11.25">
      <c r="A479" s="24"/>
      <c r="B479" s="24" t="s">
        <v>1109</v>
      </c>
      <c r="C479" s="27"/>
      <c r="D479" s="27"/>
      <c r="E479" s="27"/>
      <c r="F479" s="27"/>
      <c r="G479" s="27"/>
      <c r="H479" s="27">
        <v>300</v>
      </c>
      <c r="I479" s="27"/>
      <c r="J479" s="27"/>
      <c r="K479" s="27"/>
      <c r="L479" s="27"/>
      <c r="M479" s="27"/>
      <c r="N479" s="27"/>
      <c r="O479" s="27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  <c r="IV479" s="24"/>
    </row>
    <row r="480" spans="1:256" s="22" customFormat="1" ht="11.25">
      <c r="A480" s="24"/>
      <c r="B480" s="24" t="s">
        <v>1110</v>
      </c>
      <c r="C480" s="27"/>
      <c r="D480" s="27"/>
      <c r="E480" s="27"/>
      <c r="F480" s="27"/>
      <c r="G480" s="27"/>
      <c r="H480" s="27">
        <v>200</v>
      </c>
      <c r="I480" s="27"/>
      <c r="J480" s="27"/>
      <c r="K480" s="27"/>
      <c r="L480" s="27"/>
      <c r="M480" s="27"/>
      <c r="N480" s="27"/>
      <c r="O480" s="27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  <c r="IV480" s="24"/>
    </row>
    <row r="481" spans="1:256" s="22" customFormat="1" ht="11.25">
      <c r="A481" s="24"/>
      <c r="B481" s="24" t="s">
        <v>1111</v>
      </c>
      <c r="C481" s="27"/>
      <c r="D481" s="27"/>
      <c r="E481" s="27"/>
      <c r="F481" s="27"/>
      <c r="G481" s="27"/>
      <c r="H481" s="27">
        <v>300</v>
      </c>
      <c r="I481" s="27"/>
      <c r="J481" s="27"/>
      <c r="K481" s="27"/>
      <c r="L481" s="27"/>
      <c r="M481" s="27"/>
      <c r="N481" s="27"/>
      <c r="O481" s="27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24"/>
    </row>
    <row r="482" spans="1:256" s="22" customFormat="1" ht="11.25">
      <c r="A482" s="24"/>
      <c r="B482" s="24" t="s">
        <v>1112</v>
      </c>
      <c r="C482" s="27"/>
      <c r="D482" s="27"/>
      <c r="E482" s="27"/>
      <c r="F482" s="27"/>
      <c r="G482" s="27"/>
      <c r="H482" s="27">
        <v>250</v>
      </c>
      <c r="I482" s="27"/>
      <c r="J482" s="27"/>
      <c r="K482" s="27"/>
      <c r="L482" s="27"/>
      <c r="M482" s="27"/>
      <c r="N482" s="27"/>
      <c r="O482" s="27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  <c r="IV482" s="24"/>
    </row>
    <row r="483" spans="1:256" s="22" customFormat="1" ht="11.25">
      <c r="A483" s="24"/>
      <c r="B483" s="24" t="s">
        <v>1113</v>
      </c>
      <c r="C483" s="27"/>
      <c r="D483" s="27"/>
      <c r="E483" s="27"/>
      <c r="F483" s="27"/>
      <c r="G483" s="27"/>
      <c r="H483" s="27">
        <v>300</v>
      </c>
      <c r="I483" s="27"/>
      <c r="J483" s="27"/>
      <c r="K483" s="27"/>
      <c r="L483" s="27"/>
      <c r="M483" s="27"/>
      <c r="N483" s="27"/>
      <c r="O483" s="27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24"/>
    </row>
    <row r="484" spans="1:256" s="22" customFormat="1" ht="11.25">
      <c r="A484" s="24"/>
      <c r="B484" s="24" t="s">
        <v>1114</v>
      </c>
      <c r="C484" s="27"/>
      <c r="D484" s="27"/>
      <c r="E484" s="27"/>
      <c r="F484" s="27"/>
      <c r="G484" s="27"/>
      <c r="H484" s="27">
        <v>500</v>
      </c>
      <c r="I484" s="27"/>
      <c r="J484" s="27"/>
      <c r="K484" s="27"/>
      <c r="L484" s="27"/>
      <c r="M484" s="27"/>
      <c r="N484" s="27"/>
      <c r="O484" s="27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24"/>
    </row>
    <row r="485" spans="1:256" s="22" customFormat="1" ht="11.25">
      <c r="A485" s="24"/>
      <c r="B485" s="24" t="s">
        <v>1115</v>
      </c>
      <c r="C485" s="27"/>
      <c r="D485" s="27"/>
      <c r="E485" s="27"/>
      <c r="F485" s="27"/>
      <c r="G485" s="27"/>
      <c r="H485" s="27">
        <v>1000</v>
      </c>
      <c r="I485" s="27"/>
      <c r="J485" s="27"/>
      <c r="K485" s="27"/>
      <c r="L485" s="27"/>
      <c r="M485" s="27"/>
      <c r="N485" s="27"/>
      <c r="O485" s="27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  <c r="FV485" s="24"/>
      <c r="FW485" s="24"/>
      <c r="FX485" s="24"/>
      <c r="FY485" s="24"/>
      <c r="FZ485" s="24"/>
      <c r="GA485" s="24"/>
      <c r="GB485" s="24"/>
      <c r="GC485" s="24"/>
      <c r="GD485" s="24"/>
      <c r="GE485" s="24"/>
      <c r="GF485" s="24"/>
      <c r="GG485" s="24"/>
      <c r="GH485" s="24"/>
      <c r="GI485" s="24"/>
      <c r="GJ485" s="24"/>
      <c r="GK485" s="24"/>
      <c r="GL485" s="24"/>
      <c r="GM485" s="24"/>
      <c r="GN485" s="24"/>
      <c r="GO485" s="24"/>
      <c r="GP485" s="24"/>
      <c r="GQ485" s="24"/>
      <c r="GR485" s="24"/>
      <c r="GS485" s="24"/>
      <c r="GT485" s="24"/>
      <c r="GU485" s="24"/>
      <c r="GV485" s="24"/>
      <c r="GW485" s="24"/>
      <c r="GX485" s="24"/>
      <c r="GY485" s="24"/>
      <c r="GZ485" s="24"/>
      <c r="HA485" s="24"/>
      <c r="HB485" s="24"/>
      <c r="HC485" s="24"/>
      <c r="HD485" s="24"/>
      <c r="HE485" s="24"/>
      <c r="HF485" s="24"/>
      <c r="HG485" s="24"/>
      <c r="HH485" s="24"/>
      <c r="HI485" s="24"/>
      <c r="HJ485" s="24"/>
      <c r="HK485" s="24"/>
      <c r="HL485" s="24"/>
      <c r="HM485" s="24"/>
      <c r="HN485" s="24"/>
      <c r="HO485" s="24"/>
      <c r="HP485" s="24"/>
      <c r="HQ485" s="24"/>
      <c r="HR485" s="24"/>
      <c r="HS485" s="24"/>
      <c r="HT485" s="24"/>
      <c r="HU485" s="24"/>
      <c r="HV485" s="24"/>
      <c r="HW485" s="24"/>
      <c r="HX485" s="24"/>
      <c r="HY485" s="24"/>
      <c r="HZ485" s="24"/>
      <c r="IA485" s="24"/>
      <c r="IB485" s="24"/>
      <c r="IC485" s="24"/>
      <c r="ID485" s="24"/>
      <c r="IE485" s="24"/>
      <c r="IF485" s="24"/>
      <c r="IG485" s="24"/>
      <c r="IH485" s="24"/>
      <c r="II485" s="24"/>
      <c r="IJ485" s="24"/>
      <c r="IK485" s="24"/>
      <c r="IL485" s="24"/>
      <c r="IM485" s="24"/>
      <c r="IN485" s="24"/>
      <c r="IO485" s="24"/>
      <c r="IP485" s="24"/>
      <c r="IQ485" s="24"/>
      <c r="IR485" s="24"/>
      <c r="IS485" s="24"/>
      <c r="IT485" s="24"/>
      <c r="IU485" s="24"/>
      <c r="IV485" s="24"/>
    </row>
    <row r="486" spans="1:256" s="22" customFormat="1" ht="11.25">
      <c r="A486" s="24"/>
      <c r="B486" s="24" t="s">
        <v>1116</v>
      </c>
      <c r="C486" s="27"/>
      <c r="D486" s="27"/>
      <c r="E486" s="27"/>
      <c r="F486" s="27"/>
      <c r="G486" s="27"/>
      <c r="H486" s="27">
        <v>10000</v>
      </c>
      <c r="I486" s="27"/>
      <c r="J486" s="27"/>
      <c r="K486" s="27"/>
      <c r="L486" s="27"/>
      <c r="M486" s="27"/>
      <c r="N486" s="27"/>
      <c r="O486" s="27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24"/>
    </row>
    <row r="487" spans="1:256" s="22" customFormat="1" ht="11.25">
      <c r="A487" s="24"/>
      <c r="B487" s="24" t="s">
        <v>1117</v>
      </c>
      <c r="C487" s="27"/>
      <c r="D487" s="27"/>
      <c r="E487" s="27"/>
      <c r="F487" s="27"/>
      <c r="G487" s="27"/>
      <c r="H487" s="27">
        <v>3000</v>
      </c>
      <c r="I487" s="27"/>
      <c r="J487" s="27"/>
      <c r="K487" s="27"/>
      <c r="L487" s="27"/>
      <c r="M487" s="27"/>
      <c r="N487" s="27"/>
      <c r="O487" s="27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24"/>
    </row>
    <row r="488" spans="1:256" s="22" customFormat="1" ht="11.25">
      <c r="A488" s="24"/>
      <c r="B488" s="24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24"/>
    </row>
    <row r="489" spans="1:256" s="22" customFormat="1" ht="11.25">
      <c r="A489" s="24"/>
      <c r="B489" s="24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24"/>
    </row>
    <row r="490" spans="1:256" s="22" customFormat="1" ht="11.25">
      <c r="A490" s="24"/>
      <c r="B490" s="24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24"/>
    </row>
    <row r="491" spans="1:256" s="22" customFormat="1" ht="11.25">
      <c r="A491" s="24"/>
      <c r="B491" s="24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24"/>
    </row>
    <row r="492" spans="1:256" s="22" customFormat="1" ht="11.25">
      <c r="A492" s="24"/>
      <c r="B492" s="24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</row>
    <row r="493" spans="1:256" s="22" customFormat="1" ht="11.25">
      <c r="A493" s="24"/>
      <c r="B493" s="24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24"/>
    </row>
    <row r="494" spans="1:256" s="22" customFormat="1" ht="11.25">
      <c r="A494" s="24"/>
      <c r="B494" s="24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24"/>
    </row>
    <row r="495" spans="1:256" s="22" customFormat="1" ht="11.25">
      <c r="A495" s="24"/>
      <c r="B495" s="24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24"/>
    </row>
    <row r="496" spans="1:256" s="22" customFormat="1" ht="11.25">
      <c r="A496" s="24"/>
      <c r="B496" s="24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24"/>
    </row>
    <row r="497" spans="1:256" s="22" customFormat="1" ht="11.25">
      <c r="A497" s="24"/>
      <c r="B497" s="24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</row>
    <row r="498" spans="1:256" s="22" customFormat="1" ht="11.25">
      <c r="A498" s="24"/>
      <c r="B498" s="24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  <c r="FV498" s="24"/>
      <c r="FW498" s="24"/>
      <c r="FX498" s="24"/>
      <c r="FY498" s="24"/>
      <c r="FZ498" s="24"/>
      <c r="GA498" s="24"/>
      <c r="GB498" s="24"/>
      <c r="GC498" s="24"/>
      <c r="GD498" s="24"/>
      <c r="GE498" s="24"/>
      <c r="GF498" s="24"/>
      <c r="GG498" s="24"/>
      <c r="GH498" s="24"/>
      <c r="GI498" s="24"/>
      <c r="GJ498" s="24"/>
      <c r="GK498" s="24"/>
      <c r="GL498" s="24"/>
      <c r="GM498" s="24"/>
      <c r="GN498" s="24"/>
      <c r="GO498" s="24"/>
      <c r="GP498" s="24"/>
      <c r="GQ498" s="24"/>
      <c r="GR498" s="24"/>
      <c r="GS498" s="24"/>
      <c r="GT498" s="24"/>
      <c r="GU498" s="24"/>
      <c r="GV498" s="24"/>
      <c r="GW498" s="24"/>
      <c r="GX498" s="24"/>
      <c r="GY498" s="24"/>
      <c r="GZ498" s="24"/>
      <c r="HA498" s="24"/>
      <c r="HB498" s="24"/>
      <c r="HC498" s="24"/>
      <c r="HD498" s="24"/>
      <c r="HE498" s="24"/>
      <c r="HF498" s="24"/>
      <c r="HG498" s="24"/>
      <c r="HH498" s="24"/>
      <c r="HI498" s="24"/>
      <c r="HJ498" s="24"/>
      <c r="HK498" s="24"/>
      <c r="HL498" s="24"/>
      <c r="HM498" s="24"/>
      <c r="HN498" s="24"/>
      <c r="HO498" s="24"/>
      <c r="HP498" s="24"/>
      <c r="HQ498" s="24"/>
      <c r="HR498" s="24"/>
      <c r="HS498" s="24"/>
      <c r="HT498" s="24"/>
      <c r="HU498" s="24"/>
      <c r="HV498" s="24"/>
      <c r="HW498" s="24"/>
      <c r="HX498" s="24"/>
      <c r="HY498" s="24"/>
      <c r="HZ498" s="24"/>
      <c r="IA498" s="24"/>
      <c r="IB498" s="24"/>
      <c r="IC498" s="24"/>
      <c r="ID498" s="24"/>
      <c r="IE498" s="24"/>
      <c r="IF498" s="24"/>
      <c r="IG498" s="24"/>
      <c r="IH498" s="24"/>
      <c r="II498" s="24"/>
      <c r="IJ498" s="24"/>
      <c r="IK498" s="24"/>
      <c r="IL498" s="24"/>
      <c r="IM498" s="24"/>
      <c r="IN498" s="24"/>
      <c r="IO498" s="24"/>
      <c r="IP498" s="24"/>
      <c r="IQ498" s="24"/>
      <c r="IR498" s="24"/>
      <c r="IS498" s="24"/>
      <c r="IT498" s="24"/>
      <c r="IU498" s="24"/>
      <c r="IV498" s="24"/>
    </row>
    <row r="499" spans="1:256" s="22" customFormat="1" ht="11.25">
      <c r="A499" s="24"/>
      <c r="B499" s="24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  <c r="IE499" s="24"/>
      <c r="IF499" s="24"/>
      <c r="IG499" s="24"/>
      <c r="IH499" s="24"/>
      <c r="II499" s="24"/>
      <c r="IJ499" s="24"/>
      <c r="IK499" s="24"/>
      <c r="IL499" s="24"/>
      <c r="IM499" s="24"/>
      <c r="IN499" s="24"/>
      <c r="IO499" s="24"/>
      <c r="IP499" s="24"/>
      <c r="IQ499" s="24"/>
      <c r="IR499" s="24"/>
      <c r="IS499" s="24"/>
      <c r="IT499" s="24"/>
      <c r="IU499" s="24"/>
      <c r="IV499" s="24"/>
    </row>
    <row r="500" spans="1:256" s="22" customFormat="1" ht="11.25">
      <c r="A500" s="24"/>
      <c r="B500" s="24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  <c r="HS500" s="24"/>
      <c r="HT500" s="24"/>
      <c r="HU500" s="24"/>
      <c r="HV500" s="24"/>
      <c r="HW500" s="24"/>
      <c r="HX500" s="24"/>
      <c r="HY500" s="24"/>
      <c r="HZ500" s="24"/>
      <c r="IA500" s="24"/>
      <c r="IB500" s="24"/>
      <c r="IC500" s="24"/>
      <c r="ID500" s="24"/>
      <c r="IE500" s="24"/>
      <c r="IF500" s="24"/>
      <c r="IG500" s="24"/>
      <c r="IH500" s="24"/>
      <c r="II500" s="24"/>
      <c r="IJ500" s="24"/>
      <c r="IK500" s="24"/>
      <c r="IL500" s="24"/>
      <c r="IM500" s="24"/>
      <c r="IN500" s="24"/>
      <c r="IO500" s="24"/>
      <c r="IP500" s="24"/>
      <c r="IQ500" s="24"/>
      <c r="IR500" s="24"/>
      <c r="IS500" s="24"/>
      <c r="IT500" s="24"/>
      <c r="IU500" s="24"/>
      <c r="IV500" s="24"/>
    </row>
    <row r="501" spans="1:256" s="22" customFormat="1" ht="11.25">
      <c r="A501" s="24"/>
      <c r="B501" s="24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  <c r="IV501" s="24"/>
    </row>
    <row r="502" spans="1:256" s="22" customFormat="1" ht="11.25">
      <c r="A502" s="24"/>
      <c r="B502" s="24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  <c r="FV502" s="24"/>
      <c r="FW502" s="24"/>
      <c r="FX502" s="24"/>
      <c r="FY502" s="24"/>
      <c r="FZ502" s="24"/>
      <c r="GA502" s="24"/>
      <c r="GB502" s="24"/>
      <c r="GC502" s="24"/>
      <c r="GD502" s="24"/>
      <c r="GE502" s="24"/>
      <c r="GF502" s="24"/>
      <c r="GG502" s="24"/>
      <c r="GH502" s="24"/>
      <c r="GI502" s="24"/>
      <c r="GJ502" s="24"/>
      <c r="GK502" s="24"/>
      <c r="GL502" s="24"/>
      <c r="GM502" s="24"/>
      <c r="GN502" s="24"/>
      <c r="GO502" s="24"/>
      <c r="GP502" s="24"/>
      <c r="GQ502" s="24"/>
      <c r="GR502" s="24"/>
      <c r="GS502" s="24"/>
      <c r="GT502" s="24"/>
      <c r="GU502" s="24"/>
      <c r="GV502" s="24"/>
      <c r="GW502" s="24"/>
      <c r="GX502" s="24"/>
      <c r="GY502" s="24"/>
      <c r="GZ502" s="24"/>
      <c r="HA502" s="24"/>
      <c r="HB502" s="24"/>
      <c r="HC502" s="24"/>
      <c r="HD502" s="24"/>
      <c r="HE502" s="24"/>
      <c r="HF502" s="24"/>
      <c r="HG502" s="24"/>
      <c r="HH502" s="24"/>
      <c r="HI502" s="24"/>
      <c r="HJ502" s="24"/>
      <c r="HK502" s="24"/>
      <c r="HL502" s="24"/>
      <c r="HM502" s="24"/>
      <c r="HN502" s="24"/>
      <c r="HO502" s="24"/>
      <c r="HP502" s="24"/>
      <c r="HQ502" s="24"/>
      <c r="HR502" s="24"/>
      <c r="HS502" s="24"/>
      <c r="HT502" s="24"/>
      <c r="HU502" s="24"/>
      <c r="HV502" s="24"/>
      <c r="HW502" s="24"/>
      <c r="HX502" s="24"/>
      <c r="HY502" s="24"/>
      <c r="HZ502" s="24"/>
      <c r="IA502" s="24"/>
      <c r="IB502" s="24"/>
      <c r="IC502" s="24"/>
      <c r="ID502" s="24"/>
      <c r="IE502" s="24"/>
      <c r="IF502" s="24"/>
      <c r="IG502" s="24"/>
      <c r="IH502" s="24"/>
      <c r="II502" s="24"/>
      <c r="IJ502" s="24"/>
      <c r="IK502" s="24"/>
      <c r="IL502" s="24"/>
      <c r="IM502" s="24"/>
      <c r="IN502" s="24"/>
      <c r="IO502" s="24"/>
      <c r="IP502" s="24"/>
      <c r="IQ502" s="24"/>
      <c r="IR502" s="24"/>
      <c r="IS502" s="24"/>
      <c r="IT502" s="24"/>
      <c r="IU502" s="24"/>
      <c r="IV502" s="24"/>
    </row>
    <row r="503" spans="1:256" s="22" customFormat="1" ht="11.25">
      <c r="A503" s="24"/>
      <c r="B503" s="24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  <c r="FV503" s="24"/>
      <c r="FW503" s="24"/>
      <c r="FX503" s="24"/>
      <c r="FY503" s="24"/>
      <c r="FZ503" s="24"/>
      <c r="GA503" s="24"/>
      <c r="GB503" s="24"/>
      <c r="GC503" s="24"/>
      <c r="GD503" s="24"/>
      <c r="GE503" s="24"/>
      <c r="GF503" s="24"/>
      <c r="GG503" s="24"/>
      <c r="GH503" s="24"/>
      <c r="GI503" s="24"/>
      <c r="GJ503" s="24"/>
      <c r="GK503" s="24"/>
      <c r="GL503" s="24"/>
      <c r="GM503" s="24"/>
      <c r="GN503" s="24"/>
      <c r="GO503" s="24"/>
      <c r="GP503" s="24"/>
      <c r="GQ503" s="24"/>
      <c r="GR503" s="24"/>
      <c r="GS503" s="24"/>
      <c r="GT503" s="24"/>
      <c r="GU503" s="24"/>
      <c r="GV503" s="24"/>
      <c r="GW503" s="24"/>
      <c r="GX503" s="24"/>
      <c r="GY503" s="24"/>
      <c r="GZ503" s="24"/>
      <c r="HA503" s="24"/>
      <c r="HB503" s="24"/>
      <c r="HC503" s="24"/>
      <c r="HD503" s="24"/>
      <c r="HE503" s="24"/>
      <c r="HF503" s="24"/>
      <c r="HG503" s="24"/>
      <c r="HH503" s="24"/>
      <c r="HI503" s="24"/>
      <c r="HJ503" s="24"/>
      <c r="HK503" s="24"/>
      <c r="HL503" s="24"/>
      <c r="HM503" s="24"/>
      <c r="HN503" s="24"/>
      <c r="HO503" s="24"/>
      <c r="HP503" s="24"/>
      <c r="HQ503" s="24"/>
      <c r="HR503" s="24"/>
      <c r="HS503" s="24"/>
      <c r="HT503" s="24"/>
      <c r="HU503" s="24"/>
      <c r="HV503" s="24"/>
      <c r="HW503" s="24"/>
      <c r="HX503" s="24"/>
      <c r="HY503" s="24"/>
      <c r="HZ503" s="24"/>
      <c r="IA503" s="24"/>
      <c r="IB503" s="24"/>
      <c r="IC503" s="24"/>
      <c r="ID503" s="24"/>
      <c r="IE503" s="24"/>
      <c r="IF503" s="24"/>
      <c r="IG503" s="24"/>
      <c r="IH503" s="24"/>
      <c r="II503" s="24"/>
      <c r="IJ503" s="24"/>
      <c r="IK503" s="24"/>
      <c r="IL503" s="24"/>
      <c r="IM503" s="24"/>
      <c r="IN503" s="24"/>
      <c r="IO503" s="24"/>
      <c r="IP503" s="24"/>
      <c r="IQ503" s="24"/>
      <c r="IR503" s="24"/>
      <c r="IS503" s="24"/>
      <c r="IT503" s="24"/>
      <c r="IU503" s="24"/>
      <c r="IV503" s="24"/>
    </row>
    <row r="504" spans="1:256" s="22" customFormat="1" ht="11.25">
      <c r="A504" s="24"/>
      <c r="B504" s="24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  <c r="FJ504" s="24"/>
      <c r="FK504" s="24"/>
      <c r="FL504" s="24"/>
      <c r="FM504" s="24"/>
      <c r="FN504" s="24"/>
      <c r="FO504" s="24"/>
      <c r="FP504" s="24"/>
      <c r="FQ504" s="24"/>
      <c r="FR504" s="24"/>
      <c r="FS504" s="24"/>
      <c r="FT504" s="24"/>
      <c r="FU504" s="24"/>
      <c r="FV504" s="24"/>
      <c r="FW504" s="24"/>
      <c r="FX504" s="24"/>
      <c r="FY504" s="24"/>
      <c r="FZ504" s="24"/>
      <c r="GA504" s="24"/>
      <c r="GB504" s="24"/>
      <c r="GC504" s="24"/>
      <c r="GD504" s="24"/>
      <c r="GE504" s="24"/>
      <c r="GF504" s="24"/>
      <c r="GG504" s="24"/>
      <c r="GH504" s="24"/>
      <c r="GI504" s="24"/>
      <c r="GJ504" s="24"/>
      <c r="GK504" s="24"/>
      <c r="GL504" s="24"/>
      <c r="GM504" s="24"/>
      <c r="GN504" s="24"/>
      <c r="GO504" s="24"/>
      <c r="GP504" s="24"/>
      <c r="GQ504" s="24"/>
      <c r="GR504" s="24"/>
      <c r="GS504" s="24"/>
      <c r="GT504" s="24"/>
      <c r="GU504" s="24"/>
      <c r="GV504" s="24"/>
      <c r="GW504" s="24"/>
      <c r="GX504" s="24"/>
      <c r="GY504" s="24"/>
      <c r="GZ504" s="24"/>
      <c r="HA504" s="24"/>
      <c r="HB504" s="24"/>
      <c r="HC504" s="24"/>
      <c r="HD504" s="24"/>
      <c r="HE504" s="24"/>
      <c r="HF504" s="24"/>
      <c r="HG504" s="24"/>
      <c r="HH504" s="24"/>
      <c r="HI504" s="24"/>
      <c r="HJ504" s="24"/>
      <c r="HK504" s="24"/>
      <c r="HL504" s="24"/>
      <c r="HM504" s="24"/>
      <c r="HN504" s="24"/>
      <c r="HO504" s="24"/>
      <c r="HP504" s="24"/>
      <c r="HQ504" s="24"/>
      <c r="HR504" s="24"/>
      <c r="HS504" s="24"/>
      <c r="HT504" s="24"/>
      <c r="HU504" s="24"/>
      <c r="HV504" s="24"/>
      <c r="HW504" s="24"/>
      <c r="HX504" s="24"/>
      <c r="HY504" s="24"/>
      <c r="HZ504" s="24"/>
      <c r="IA504" s="24"/>
      <c r="IB504" s="24"/>
      <c r="IC504" s="24"/>
      <c r="ID504" s="24"/>
      <c r="IE504" s="24"/>
      <c r="IF504" s="24"/>
      <c r="IG504" s="24"/>
      <c r="IH504" s="24"/>
      <c r="II504" s="24"/>
      <c r="IJ504" s="24"/>
      <c r="IK504" s="24"/>
      <c r="IL504" s="24"/>
      <c r="IM504" s="24"/>
      <c r="IN504" s="24"/>
      <c r="IO504" s="24"/>
      <c r="IP504" s="24"/>
      <c r="IQ504" s="24"/>
      <c r="IR504" s="24"/>
      <c r="IS504" s="24"/>
      <c r="IT504" s="24"/>
      <c r="IU504" s="24"/>
      <c r="IV504" s="24"/>
    </row>
    <row r="505" spans="1:256" s="22" customFormat="1" ht="11.25">
      <c r="A505" s="24"/>
      <c r="B505" s="24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  <c r="FJ505" s="24"/>
      <c r="FK505" s="24"/>
      <c r="FL505" s="24"/>
      <c r="FM505" s="24"/>
      <c r="FN505" s="24"/>
      <c r="FO505" s="24"/>
      <c r="FP505" s="24"/>
      <c r="FQ505" s="24"/>
      <c r="FR505" s="24"/>
      <c r="FS505" s="24"/>
      <c r="FT505" s="24"/>
      <c r="FU505" s="24"/>
      <c r="FV505" s="24"/>
      <c r="FW505" s="24"/>
      <c r="FX505" s="24"/>
      <c r="FY505" s="24"/>
      <c r="FZ505" s="24"/>
      <c r="GA505" s="24"/>
      <c r="GB505" s="24"/>
      <c r="GC505" s="24"/>
      <c r="GD505" s="24"/>
      <c r="GE505" s="24"/>
      <c r="GF505" s="24"/>
      <c r="GG505" s="24"/>
      <c r="GH505" s="24"/>
      <c r="GI505" s="24"/>
      <c r="GJ505" s="24"/>
      <c r="GK505" s="24"/>
      <c r="GL505" s="24"/>
      <c r="GM505" s="24"/>
      <c r="GN505" s="24"/>
      <c r="GO505" s="24"/>
      <c r="GP505" s="24"/>
      <c r="GQ505" s="24"/>
      <c r="GR505" s="24"/>
      <c r="GS505" s="24"/>
      <c r="GT505" s="24"/>
      <c r="GU505" s="24"/>
      <c r="GV505" s="24"/>
      <c r="GW505" s="24"/>
      <c r="GX505" s="24"/>
      <c r="GY505" s="24"/>
      <c r="GZ505" s="24"/>
      <c r="HA505" s="24"/>
      <c r="HB505" s="24"/>
      <c r="HC505" s="24"/>
      <c r="HD505" s="24"/>
      <c r="HE505" s="24"/>
      <c r="HF505" s="24"/>
      <c r="HG505" s="24"/>
      <c r="HH505" s="24"/>
      <c r="HI505" s="24"/>
      <c r="HJ505" s="24"/>
      <c r="HK505" s="24"/>
      <c r="HL505" s="24"/>
      <c r="HM505" s="24"/>
      <c r="HN505" s="24"/>
      <c r="HO505" s="24"/>
      <c r="HP505" s="24"/>
      <c r="HQ505" s="24"/>
      <c r="HR505" s="24"/>
      <c r="HS505" s="24"/>
      <c r="HT505" s="24"/>
      <c r="HU505" s="24"/>
      <c r="HV505" s="24"/>
      <c r="HW505" s="24"/>
      <c r="HX505" s="24"/>
      <c r="HY505" s="24"/>
      <c r="HZ505" s="24"/>
      <c r="IA505" s="24"/>
      <c r="IB505" s="24"/>
      <c r="IC505" s="24"/>
      <c r="ID505" s="24"/>
      <c r="IE505" s="24"/>
      <c r="IF505" s="24"/>
      <c r="IG505" s="24"/>
      <c r="IH505" s="24"/>
      <c r="II505" s="24"/>
      <c r="IJ505" s="24"/>
      <c r="IK505" s="24"/>
      <c r="IL505" s="24"/>
      <c r="IM505" s="24"/>
      <c r="IN505" s="24"/>
      <c r="IO505" s="24"/>
      <c r="IP505" s="24"/>
      <c r="IQ505" s="24"/>
      <c r="IR505" s="24"/>
      <c r="IS505" s="24"/>
      <c r="IT505" s="24"/>
      <c r="IU505" s="24"/>
      <c r="IV505" s="24"/>
    </row>
    <row r="506" spans="1:256" s="22" customFormat="1" ht="11.25">
      <c r="A506" s="24"/>
      <c r="B506" s="24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  <c r="FV506" s="24"/>
      <c r="FW506" s="24"/>
      <c r="FX506" s="24"/>
      <c r="FY506" s="24"/>
      <c r="FZ506" s="24"/>
      <c r="GA506" s="24"/>
      <c r="GB506" s="24"/>
      <c r="GC506" s="24"/>
      <c r="GD506" s="24"/>
      <c r="GE506" s="24"/>
      <c r="GF506" s="24"/>
      <c r="GG506" s="24"/>
      <c r="GH506" s="24"/>
      <c r="GI506" s="24"/>
      <c r="GJ506" s="24"/>
      <c r="GK506" s="24"/>
      <c r="GL506" s="24"/>
      <c r="GM506" s="24"/>
      <c r="GN506" s="24"/>
      <c r="GO506" s="24"/>
      <c r="GP506" s="24"/>
      <c r="GQ506" s="24"/>
      <c r="GR506" s="24"/>
      <c r="GS506" s="24"/>
      <c r="GT506" s="24"/>
      <c r="GU506" s="24"/>
      <c r="GV506" s="24"/>
      <c r="GW506" s="24"/>
      <c r="GX506" s="24"/>
      <c r="GY506" s="24"/>
      <c r="GZ506" s="24"/>
      <c r="HA506" s="24"/>
      <c r="HB506" s="24"/>
      <c r="HC506" s="24"/>
      <c r="HD506" s="24"/>
      <c r="HE506" s="24"/>
      <c r="HF506" s="24"/>
      <c r="HG506" s="24"/>
      <c r="HH506" s="24"/>
      <c r="HI506" s="24"/>
      <c r="HJ506" s="24"/>
      <c r="HK506" s="24"/>
      <c r="HL506" s="24"/>
      <c r="HM506" s="24"/>
      <c r="HN506" s="24"/>
      <c r="HO506" s="24"/>
      <c r="HP506" s="24"/>
      <c r="HQ506" s="24"/>
      <c r="HR506" s="24"/>
      <c r="HS506" s="24"/>
      <c r="HT506" s="24"/>
      <c r="HU506" s="24"/>
      <c r="HV506" s="24"/>
      <c r="HW506" s="24"/>
      <c r="HX506" s="24"/>
      <c r="HY506" s="24"/>
      <c r="HZ506" s="24"/>
      <c r="IA506" s="24"/>
      <c r="IB506" s="24"/>
      <c r="IC506" s="24"/>
      <c r="ID506" s="24"/>
      <c r="IE506" s="24"/>
      <c r="IF506" s="24"/>
      <c r="IG506" s="24"/>
      <c r="IH506" s="24"/>
      <c r="II506" s="24"/>
      <c r="IJ506" s="24"/>
      <c r="IK506" s="24"/>
      <c r="IL506" s="24"/>
      <c r="IM506" s="24"/>
      <c r="IN506" s="24"/>
      <c r="IO506" s="24"/>
      <c r="IP506" s="24"/>
      <c r="IQ506" s="24"/>
      <c r="IR506" s="24"/>
      <c r="IS506" s="24"/>
      <c r="IT506" s="24"/>
      <c r="IU506" s="24"/>
      <c r="IV506" s="24"/>
    </row>
    <row r="507" spans="1:256" s="22" customFormat="1" ht="11.25">
      <c r="A507" s="24"/>
      <c r="B507" s="24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  <c r="FV507" s="24"/>
      <c r="FW507" s="24"/>
      <c r="FX507" s="24"/>
      <c r="FY507" s="24"/>
      <c r="FZ507" s="24"/>
      <c r="GA507" s="24"/>
      <c r="GB507" s="24"/>
      <c r="GC507" s="24"/>
      <c r="GD507" s="24"/>
      <c r="GE507" s="24"/>
      <c r="GF507" s="24"/>
      <c r="GG507" s="24"/>
      <c r="GH507" s="24"/>
      <c r="GI507" s="24"/>
      <c r="GJ507" s="24"/>
      <c r="GK507" s="24"/>
      <c r="GL507" s="24"/>
      <c r="GM507" s="24"/>
      <c r="GN507" s="24"/>
      <c r="GO507" s="24"/>
      <c r="GP507" s="24"/>
      <c r="GQ507" s="24"/>
      <c r="GR507" s="24"/>
      <c r="GS507" s="24"/>
      <c r="GT507" s="24"/>
      <c r="GU507" s="24"/>
      <c r="GV507" s="24"/>
      <c r="GW507" s="24"/>
      <c r="GX507" s="24"/>
      <c r="GY507" s="24"/>
      <c r="GZ507" s="24"/>
      <c r="HA507" s="24"/>
      <c r="HB507" s="24"/>
      <c r="HC507" s="24"/>
      <c r="HD507" s="24"/>
      <c r="HE507" s="24"/>
      <c r="HF507" s="24"/>
      <c r="HG507" s="24"/>
      <c r="HH507" s="24"/>
      <c r="HI507" s="24"/>
      <c r="HJ507" s="24"/>
      <c r="HK507" s="24"/>
      <c r="HL507" s="24"/>
      <c r="HM507" s="24"/>
      <c r="HN507" s="24"/>
      <c r="HO507" s="24"/>
      <c r="HP507" s="24"/>
      <c r="HQ507" s="24"/>
      <c r="HR507" s="24"/>
      <c r="HS507" s="24"/>
      <c r="HT507" s="24"/>
      <c r="HU507" s="24"/>
      <c r="HV507" s="24"/>
      <c r="HW507" s="24"/>
      <c r="HX507" s="24"/>
      <c r="HY507" s="24"/>
      <c r="HZ507" s="24"/>
      <c r="IA507" s="24"/>
      <c r="IB507" s="24"/>
      <c r="IC507" s="24"/>
      <c r="ID507" s="24"/>
      <c r="IE507" s="24"/>
      <c r="IF507" s="24"/>
      <c r="IG507" s="24"/>
      <c r="IH507" s="24"/>
      <c r="II507" s="24"/>
      <c r="IJ507" s="24"/>
      <c r="IK507" s="24"/>
      <c r="IL507" s="24"/>
      <c r="IM507" s="24"/>
      <c r="IN507" s="24"/>
      <c r="IO507" s="24"/>
      <c r="IP507" s="24"/>
      <c r="IQ507" s="24"/>
      <c r="IR507" s="24"/>
      <c r="IS507" s="24"/>
      <c r="IT507" s="24"/>
      <c r="IU507" s="24"/>
      <c r="IV507" s="24"/>
    </row>
    <row r="508" spans="1:256" s="22" customFormat="1" ht="11.25">
      <c r="A508" s="24"/>
      <c r="B508" s="24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  <c r="FV508" s="24"/>
      <c r="FW508" s="24"/>
      <c r="FX508" s="24"/>
      <c r="FY508" s="24"/>
      <c r="FZ508" s="24"/>
      <c r="GA508" s="24"/>
      <c r="GB508" s="24"/>
      <c r="GC508" s="24"/>
      <c r="GD508" s="24"/>
      <c r="GE508" s="24"/>
      <c r="GF508" s="24"/>
      <c r="GG508" s="24"/>
      <c r="GH508" s="24"/>
      <c r="GI508" s="24"/>
      <c r="GJ508" s="24"/>
      <c r="GK508" s="24"/>
      <c r="GL508" s="24"/>
      <c r="GM508" s="24"/>
      <c r="GN508" s="24"/>
      <c r="GO508" s="24"/>
      <c r="GP508" s="24"/>
      <c r="GQ508" s="24"/>
      <c r="GR508" s="24"/>
      <c r="GS508" s="24"/>
      <c r="GT508" s="24"/>
      <c r="GU508" s="24"/>
      <c r="GV508" s="24"/>
      <c r="GW508" s="24"/>
      <c r="GX508" s="24"/>
      <c r="GY508" s="24"/>
      <c r="GZ508" s="24"/>
      <c r="HA508" s="24"/>
      <c r="HB508" s="24"/>
      <c r="HC508" s="24"/>
      <c r="HD508" s="24"/>
      <c r="HE508" s="24"/>
      <c r="HF508" s="24"/>
      <c r="HG508" s="24"/>
      <c r="HH508" s="24"/>
      <c r="HI508" s="24"/>
      <c r="HJ508" s="24"/>
      <c r="HK508" s="24"/>
      <c r="HL508" s="24"/>
      <c r="HM508" s="24"/>
      <c r="HN508" s="24"/>
      <c r="HO508" s="24"/>
      <c r="HP508" s="24"/>
      <c r="HQ508" s="24"/>
      <c r="HR508" s="24"/>
      <c r="HS508" s="24"/>
      <c r="HT508" s="24"/>
      <c r="HU508" s="24"/>
      <c r="HV508" s="24"/>
      <c r="HW508" s="24"/>
      <c r="HX508" s="24"/>
      <c r="HY508" s="24"/>
      <c r="HZ508" s="24"/>
      <c r="IA508" s="24"/>
      <c r="IB508" s="24"/>
      <c r="IC508" s="24"/>
      <c r="ID508" s="24"/>
      <c r="IE508" s="24"/>
      <c r="IF508" s="24"/>
      <c r="IG508" s="24"/>
      <c r="IH508" s="24"/>
      <c r="II508" s="24"/>
      <c r="IJ508" s="24"/>
      <c r="IK508" s="24"/>
      <c r="IL508" s="24"/>
      <c r="IM508" s="24"/>
      <c r="IN508" s="24"/>
      <c r="IO508" s="24"/>
      <c r="IP508" s="24"/>
      <c r="IQ508" s="24"/>
      <c r="IR508" s="24"/>
      <c r="IS508" s="24"/>
      <c r="IT508" s="24"/>
      <c r="IU508" s="24"/>
      <c r="IV508" s="24"/>
    </row>
    <row r="509" spans="1:256" s="22" customFormat="1" ht="12" thickBot="1">
      <c r="A509" s="24"/>
      <c r="B509" s="24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  <c r="FV509" s="24"/>
      <c r="FW509" s="24"/>
      <c r="FX509" s="24"/>
      <c r="FY509" s="24"/>
      <c r="FZ509" s="24"/>
      <c r="GA509" s="24"/>
      <c r="GB509" s="24"/>
      <c r="GC509" s="24"/>
      <c r="GD509" s="24"/>
      <c r="GE509" s="24"/>
      <c r="GF509" s="24"/>
      <c r="GG509" s="24"/>
      <c r="GH509" s="24"/>
      <c r="GI509" s="24"/>
      <c r="GJ509" s="24"/>
      <c r="GK509" s="24"/>
      <c r="GL509" s="24"/>
      <c r="GM509" s="24"/>
      <c r="GN509" s="24"/>
      <c r="GO509" s="24"/>
      <c r="GP509" s="24"/>
      <c r="GQ509" s="24"/>
      <c r="GR509" s="24"/>
      <c r="GS509" s="24"/>
      <c r="GT509" s="24"/>
      <c r="GU509" s="24"/>
      <c r="GV509" s="24"/>
      <c r="GW509" s="24"/>
      <c r="GX509" s="24"/>
      <c r="GY509" s="24"/>
      <c r="GZ509" s="24"/>
      <c r="HA509" s="24"/>
      <c r="HB509" s="24"/>
      <c r="HC509" s="24"/>
      <c r="HD509" s="24"/>
      <c r="HE509" s="24"/>
      <c r="HF509" s="24"/>
      <c r="HG509" s="24"/>
      <c r="HH509" s="24"/>
      <c r="HI509" s="24"/>
      <c r="HJ509" s="24"/>
      <c r="HK509" s="24"/>
      <c r="HL509" s="24"/>
      <c r="HM509" s="24"/>
      <c r="HN509" s="24"/>
      <c r="HO509" s="24"/>
      <c r="HP509" s="24"/>
      <c r="HQ509" s="24"/>
      <c r="HR509" s="24"/>
      <c r="HS509" s="24"/>
      <c r="HT509" s="24"/>
      <c r="HU509" s="24"/>
      <c r="HV509" s="24"/>
      <c r="HW509" s="24"/>
      <c r="HX509" s="24"/>
      <c r="HY509" s="24"/>
      <c r="HZ509" s="24"/>
      <c r="IA509" s="24"/>
      <c r="IB509" s="24"/>
      <c r="IC509" s="24"/>
      <c r="ID509" s="24"/>
      <c r="IE509" s="24"/>
      <c r="IF509" s="24"/>
      <c r="IG509" s="24"/>
      <c r="IH509" s="24"/>
      <c r="II509" s="24"/>
      <c r="IJ509" s="24"/>
      <c r="IK509" s="24"/>
      <c r="IL509" s="24"/>
      <c r="IM509" s="24"/>
      <c r="IN509" s="24"/>
      <c r="IO509" s="24"/>
      <c r="IP509" s="24"/>
      <c r="IQ509" s="24"/>
      <c r="IR509" s="24"/>
      <c r="IS509" s="24"/>
      <c r="IT509" s="24"/>
      <c r="IU509" s="24"/>
      <c r="IV509" s="24"/>
    </row>
    <row r="510" spans="1:256" s="22" customFormat="1" ht="11.25">
      <c r="A510" s="24" t="s">
        <v>773</v>
      </c>
      <c r="B510" s="38"/>
      <c r="C510" s="27"/>
      <c r="D510" s="27"/>
      <c r="E510" s="27"/>
      <c r="F510" s="27"/>
      <c r="G510" s="27">
        <f t="shared" si="3"/>
        <v>0</v>
      </c>
      <c r="H510" s="27"/>
      <c r="I510" s="27"/>
      <c r="J510" s="27"/>
      <c r="K510" s="27"/>
      <c r="L510" s="27"/>
      <c r="M510" s="27"/>
      <c r="N510" s="27"/>
      <c r="O510" s="27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  <c r="FV510" s="24"/>
      <c r="FW510" s="24"/>
      <c r="FX510" s="24"/>
      <c r="FY510" s="24"/>
      <c r="FZ510" s="24"/>
      <c r="GA510" s="24"/>
      <c r="GB510" s="24"/>
      <c r="GC510" s="24"/>
      <c r="GD510" s="24"/>
      <c r="GE510" s="24"/>
      <c r="GF510" s="24"/>
      <c r="GG510" s="24"/>
      <c r="GH510" s="24"/>
      <c r="GI510" s="24"/>
      <c r="GJ510" s="24"/>
      <c r="GK510" s="24"/>
      <c r="GL510" s="24"/>
      <c r="GM510" s="24"/>
      <c r="GN510" s="24"/>
      <c r="GO510" s="24"/>
      <c r="GP510" s="24"/>
      <c r="GQ510" s="24"/>
      <c r="GR510" s="24"/>
      <c r="GS510" s="24"/>
      <c r="GT510" s="24"/>
      <c r="GU510" s="24"/>
      <c r="GV510" s="24"/>
      <c r="GW510" s="24"/>
      <c r="GX510" s="24"/>
      <c r="GY510" s="24"/>
      <c r="GZ510" s="24"/>
      <c r="HA510" s="24"/>
      <c r="HB510" s="24"/>
      <c r="HC510" s="24"/>
      <c r="HD510" s="24"/>
      <c r="HE510" s="24"/>
      <c r="HF510" s="24"/>
      <c r="HG510" s="24"/>
      <c r="HH510" s="24"/>
      <c r="HI510" s="24"/>
      <c r="HJ510" s="24"/>
      <c r="HK510" s="24"/>
      <c r="HL510" s="24"/>
      <c r="HM510" s="24"/>
      <c r="HN510" s="24"/>
      <c r="HO510" s="24"/>
      <c r="HP510" s="24"/>
      <c r="HQ510" s="24"/>
      <c r="HR510" s="24"/>
      <c r="HS510" s="24"/>
      <c r="HT510" s="24"/>
      <c r="HU510" s="24"/>
      <c r="HV510" s="24"/>
      <c r="HW510" s="24"/>
      <c r="HX510" s="24"/>
      <c r="HY510" s="24"/>
      <c r="HZ510" s="24"/>
      <c r="IA510" s="24"/>
      <c r="IB510" s="24"/>
      <c r="IC510" s="24"/>
      <c r="ID510" s="24"/>
      <c r="IE510" s="24"/>
      <c r="IF510" s="24"/>
      <c r="IG510" s="24"/>
      <c r="IH510" s="24"/>
      <c r="II510" s="24"/>
      <c r="IJ510" s="24"/>
      <c r="IK510" s="24"/>
      <c r="IL510" s="24"/>
      <c r="IM510" s="24"/>
      <c r="IN510" s="24"/>
      <c r="IO510" s="24"/>
      <c r="IP510" s="24"/>
      <c r="IQ510" s="24"/>
      <c r="IR510" s="24"/>
      <c r="IS510" s="24"/>
      <c r="IT510" s="24"/>
      <c r="IU510" s="24"/>
      <c r="IV510" s="24"/>
    </row>
    <row r="511" spans="1:256" s="22" customFormat="1" ht="11.25">
      <c r="A511" s="24"/>
      <c r="B511" s="39"/>
      <c r="C511" s="27"/>
      <c r="D511" s="27"/>
      <c r="E511" s="27"/>
      <c r="F511" s="27"/>
      <c r="G511" s="27">
        <f t="shared" si="3"/>
        <v>0</v>
      </c>
      <c r="H511" s="27"/>
      <c r="I511" s="27"/>
      <c r="J511" s="27"/>
      <c r="K511" s="27"/>
      <c r="L511" s="27"/>
      <c r="M511" s="27"/>
      <c r="N511" s="27"/>
      <c r="O511" s="27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  <c r="FJ511" s="24"/>
      <c r="FK511" s="24"/>
      <c r="FL511" s="24"/>
      <c r="FM511" s="24"/>
      <c r="FN511" s="24"/>
      <c r="FO511" s="24"/>
      <c r="FP511" s="24"/>
      <c r="FQ511" s="24"/>
      <c r="FR511" s="24"/>
      <c r="FS511" s="24"/>
      <c r="FT511" s="24"/>
      <c r="FU511" s="24"/>
      <c r="FV511" s="24"/>
      <c r="FW511" s="24"/>
      <c r="FX511" s="24"/>
      <c r="FY511" s="24"/>
      <c r="FZ511" s="24"/>
      <c r="GA511" s="24"/>
      <c r="GB511" s="24"/>
      <c r="GC511" s="24"/>
      <c r="GD511" s="24"/>
      <c r="GE511" s="24"/>
      <c r="GF511" s="24"/>
      <c r="GG511" s="24"/>
      <c r="GH511" s="24"/>
      <c r="GI511" s="24"/>
      <c r="GJ511" s="24"/>
      <c r="GK511" s="24"/>
      <c r="GL511" s="24"/>
      <c r="GM511" s="24"/>
      <c r="GN511" s="24"/>
      <c r="GO511" s="24"/>
      <c r="GP511" s="24"/>
      <c r="GQ511" s="24"/>
      <c r="GR511" s="24"/>
      <c r="GS511" s="24"/>
      <c r="GT511" s="24"/>
      <c r="GU511" s="24"/>
      <c r="GV511" s="24"/>
      <c r="GW511" s="24"/>
      <c r="GX511" s="24"/>
      <c r="GY511" s="24"/>
      <c r="GZ511" s="24"/>
      <c r="HA511" s="24"/>
      <c r="HB511" s="24"/>
      <c r="HC511" s="24"/>
      <c r="HD511" s="24"/>
      <c r="HE511" s="24"/>
      <c r="HF511" s="24"/>
      <c r="HG511" s="24"/>
      <c r="HH511" s="24"/>
      <c r="HI511" s="24"/>
      <c r="HJ511" s="24"/>
      <c r="HK511" s="24"/>
      <c r="HL511" s="24"/>
      <c r="HM511" s="24"/>
      <c r="HN511" s="24"/>
      <c r="HO511" s="24"/>
      <c r="HP511" s="24"/>
      <c r="HQ511" s="24"/>
      <c r="HR511" s="24"/>
      <c r="HS511" s="24"/>
      <c r="HT511" s="24"/>
      <c r="HU511" s="24"/>
      <c r="HV511" s="24"/>
      <c r="HW511" s="24"/>
      <c r="HX511" s="24"/>
      <c r="HY511" s="24"/>
      <c r="HZ511" s="24"/>
      <c r="IA511" s="24"/>
      <c r="IB511" s="24"/>
      <c r="IC511" s="24"/>
      <c r="ID511" s="24"/>
      <c r="IE511" s="24"/>
      <c r="IF511" s="24"/>
      <c r="IG511" s="24"/>
      <c r="IH511" s="24"/>
      <c r="II511" s="24"/>
      <c r="IJ511" s="24"/>
      <c r="IK511" s="24"/>
      <c r="IL511" s="24"/>
      <c r="IM511" s="24"/>
      <c r="IN511" s="24"/>
      <c r="IO511" s="24"/>
      <c r="IP511" s="24"/>
      <c r="IQ511" s="24"/>
      <c r="IR511" s="24"/>
      <c r="IS511" s="24"/>
      <c r="IT511" s="24"/>
      <c r="IU511" s="24"/>
      <c r="IV511" s="24"/>
    </row>
    <row r="512" spans="1:256" s="22" customFormat="1" ht="11.25">
      <c r="A512" s="24"/>
      <c r="B512" s="39"/>
      <c r="C512" s="27"/>
      <c r="D512" s="27"/>
      <c r="E512" s="27"/>
      <c r="F512" s="27"/>
      <c r="G512" s="27">
        <f t="shared" si="3"/>
        <v>0</v>
      </c>
      <c r="H512" s="27"/>
      <c r="I512" s="27"/>
      <c r="J512" s="27"/>
      <c r="K512" s="27"/>
      <c r="L512" s="27"/>
      <c r="M512" s="27"/>
      <c r="N512" s="27"/>
      <c r="O512" s="27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  <c r="FV512" s="24"/>
      <c r="FW512" s="24"/>
      <c r="FX512" s="24"/>
      <c r="FY512" s="24"/>
      <c r="FZ512" s="24"/>
      <c r="GA512" s="24"/>
      <c r="GB512" s="24"/>
      <c r="GC512" s="24"/>
      <c r="GD512" s="24"/>
      <c r="GE512" s="24"/>
      <c r="GF512" s="24"/>
      <c r="GG512" s="24"/>
      <c r="GH512" s="24"/>
      <c r="GI512" s="24"/>
      <c r="GJ512" s="24"/>
      <c r="GK512" s="24"/>
      <c r="GL512" s="24"/>
      <c r="GM512" s="24"/>
      <c r="GN512" s="24"/>
      <c r="GO512" s="24"/>
      <c r="GP512" s="24"/>
      <c r="GQ512" s="24"/>
      <c r="GR512" s="24"/>
      <c r="GS512" s="24"/>
      <c r="GT512" s="24"/>
      <c r="GU512" s="24"/>
      <c r="GV512" s="24"/>
      <c r="GW512" s="24"/>
      <c r="GX512" s="24"/>
      <c r="GY512" s="24"/>
      <c r="GZ512" s="24"/>
      <c r="HA512" s="24"/>
      <c r="HB512" s="24"/>
      <c r="HC512" s="24"/>
      <c r="HD512" s="24"/>
      <c r="HE512" s="24"/>
      <c r="HF512" s="24"/>
      <c r="HG512" s="24"/>
      <c r="HH512" s="24"/>
      <c r="HI512" s="24"/>
      <c r="HJ512" s="24"/>
      <c r="HK512" s="24"/>
      <c r="HL512" s="24"/>
      <c r="HM512" s="24"/>
      <c r="HN512" s="24"/>
      <c r="HO512" s="24"/>
      <c r="HP512" s="24"/>
      <c r="HQ512" s="24"/>
      <c r="HR512" s="24"/>
      <c r="HS512" s="24"/>
      <c r="HT512" s="24"/>
      <c r="HU512" s="24"/>
      <c r="HV512" s="24"/>
      <c r="HW512" s="24"/>
      <c r="HX512" s="24"/>
      <c r="HY512" s="24"/>
      <c r="HZ512" s="24"/>
      <c r="IA512" s="24"/>
      <c r="IB512" s="24"/>
      <c r="IC512" s="24"/>
      <c r="ID512" s="24"/>
      <c r="IE512" s="24"/>
      <c r="IF512" s="24"/>
      <c r="IG512" s="24"/>
      <c r="IH512" s="24"/>
      <c r="II512" s="24"/>
      <c r="IJ512" s="24"/>
      <c r="IK512" s="24"/>
      <c r="IL512" s="24"/>
      <c r="IM512" s="24"/>
      <c r="IN512" s="24"/>
      <c r="IO512" s="24"/>
      <c r="IP512" s="24"/>
      <c r="IQ512" s="24"/>
      <c r="IR512" s="24"/>
      <c r="IS512" s="24"/>
      <c r="IT512" s="24"/>
      <c r="IU512" s="24"/>
      <c r="IV512" s="24"/>
    </row>
    <row r="513" spans="1:256" s="22" customFormat="1" ht="11.25">
      <c r="A513" s="24"/>
      <c r="B513" s="39"/>
      <c r="C513" s="27"/>
      <c r="D513" s="27"/>
      <c r="E513" s="27"/>
      <c r="F513" s="27"/>
      <c r="G513" s="27">
        <f t="shared" si="3"/>
        <v>0</v>
      </c>
      <c r="H513" s="27"/>
      <c r="I513" s="27"/>
      <c r="J513" s="27"/>
      <c r="K513" s="27"/>
      <c r="L513" s="27"/>
      <c r="M513" s="27"/>
      <c r="N513" s="27"/>
      <c r="O513" s="27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  <c r="FJ513" s="24"/>
      <c r="FK513" s="24"/>
      <c r="FL513" s="24"/>
      <c r="FM513" s="24"/>
      <c r="FN513" s="24"/>
      <c r="FO513" s="24"/>
      <c r="FP513" s="24"/>
      <c r="FQ513" s="24"/>
      <c r="FR513" s="24"/>
      <c r="FS513" s="24"/>
      <c r="FT513" s="24"/>
      <c r="FU513" s="24"/>
      <c r="FV513" s="24"/>
      <c r="FW513" s="24"/>
      <c r="FX513" s="24"/>
      <c r="FY513" s="24"/>
      <c r="FZ513" s="24"/>
      <c r="GA513" s="24"/>
      <c r="GB513" s="24"/>
      <c r="GC513" s="24"/>
      <c r="GD513" s="24"/>
      <c r="GE513" s="24"/>
      <c r="GF513" s="24"/>
      <c r="GG513" s="24"/>
      <c r="GH513" s="24"/>
      <c r="GI513" s="24"/>
      <c r="GJ513" s="24"/>
      <c r="GK513" s="24"/>
      <c r="GL513" s="24"/>
      <c r="GM513" s="24"/>
      <c r="GN513" s="24"/>
      <c r="GO513" s="24"/>
      <c r="GP513" s="24"/>
      <c r="GQ513" s="24"/>
      <c r="GR513" s="24"/>
      <c r="GS513" s="24"/>
      <c r="GT513" s="24"/>
      <c r="GU513" s="24"/>
      <c r="GV513" s="24"/>
      <c r="GW513" s="24"/>
      <c r="GX513" s="24"/>
      <c r="GY513" s="24"/>
      <c r="GZ513" s="24"/>
      <c r="HA513" s="24"/>
      <c r="HB513" s="24"/>
      <c r="HC513" s="24"/>
      <c r="HD513" s="24"/>
      <c r="HE513" s="24"/>
      <c r="HF513" s="24"/>
      <c r="HG513" s="24"/>
      <c r="HH513" s="24"/>
      <c r="HI513" s="24"/>
      <c r="HJ513" s="24"/>
      <c r="HK513" s="24"/>
      <c r="HL513" s="24"/>
      <c r="HM513" s="24"/>
      <c r="HN513" s="24"/>
      <c r="HO513" s="24"/>
      <c r="HP513" s="24"/>
      <c r="HQ513" s="24"/>
      <c r="HR513" s="24"/>
      <c r="HS513" s="24"/>
      <c r="HT513" s="24"/>
      <c r="HU513" s="24"/>
      <c r="HV513" s="24"/>
      <c r="HW513" s="24"/>
      <c r="HX513" s="24"/>
      <c r="HY513" s="24"/>
      <c r="HZ513" s="24"/>
      <c r="IA513" s="24"/>
      <c r="IB513" s="24"/>
      <c r="IC513" s="24"/>
      <c r="ID513" s="24"/>
      <c r="IE513" s="24"/>
      <c r="IF513" s="24"/>
      <c r="IG513" s="24"/>
      <c r="IH513" s="24"/>
      <c r="II513" s="24"/>
      <c r="IJ513" s="24"/>
      <c r="IK513" s="24"/>
      <c r="IL513" s="24"/>
      <c r="IM513" s="24"/>
      <c r="IN513" s="24"/>
      <c r="IO513" s="24"/>
      <c r="IP513" s="24"/>
      <c r="IQ513" s="24"/>
      <c r="IR513" s="24"/>
      <c r="IS513" s="24"/>
      <c r="IT513" s="24"/>
      <c r="IU513" s="24"/>
      <c r="IV513" s="24"/>
    </row>
    <row r="514" spans="1:256" s="22" customFormat="1" ht="11.25">
      <c r="A514" s="24"/>
      <c r="B514" s="39"/>
      <c r="C514" s="27"/>
      <c r="D514" s="27"/>
      <c r="E514" s="27"/>
      <c r="F514" s="27"/>
      <c r="G514" s="27">
        <f t="shared" si="3"/>
        <v>0</v>
      </c>
      <c r="H514" s="27"/>
      <c r="I514" s="27"/>
      <c r="J514" s="27"/>
      <c r="K514" s="27"/>
      <c r="L514" s="27"/>
      <c r="M514" s="27"/>
      <c r="N514" s="27"/>
      <c r="O514" s="27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  <c r="FJ514" s="24"/>
      <c r="FK514" s="24"/>
      <c r="FL514" s="24"/>
      <c r="FM514" s="24"/>
      <c r="FN514" s="24"/>
      <c r="FO514" s="24"/>
      <c r="FP514" s="24"/>
      <c r="FQ514" s="24"/>
      <c r="FR514" s="24"/>
      <c r="FS514" s="24"/>
      <c r="FT514" s="24"/>
      <c r="FU514" s="24"/>
      <c r="FV514" s="24"/>
      <c r="FW514" s="24"/>
      <c r="FX514" s="24"/>
      <c r="FY514" s="24"/>
      <c r="FZ514" s="24"/>
      <c r="GA514" s="24"/>
      <c r="GB514" s="24"/>
      <c r="GC514" s="24"/>
      <c r="GD514" s="24"/>
      <c r="GE514" s="24"/>
      <c r="GF514" s="24"/>
      <c r="GG514" s="24"/>
      <c r="GH514" s="24"/>
      <c r="GI514" s="24"/>
      <c r="GJ514" s="24"/>
      <c r="GK514" s="24"/>
      <c r="GL514" s="24"/>
      <c r="GM514" s="24"/>
      <c r="GN514" s="24"/>
      <c r="GO514" s="24"/>
      <c r="GP514" s="24"/>
      <c r="GQ514" s="24"/>
      <c r="GR514" s="24"/>
      <c r="GS514" s="24"/>
      <c r="GT514" s="24"/>
      <c r="GU514" s="24"/>
      <c r="GV514" s="24"/>
      <c r="GW514" s="24"/>
      <c r="GX514" s="24"/>
      <c r="GY514" s="24"/>
      <c r="GZ514" s="24"/>
      <c r="HA514" s="24"/>
      <c r="HB514" s="24"/>
      <c r="HC514" s="24"/>
      <c r="HD514" s="24"/>
      <c r="HE514" s="24"/>
      <c r="HF514" s="24"/>
      <c r="HG514" s="24"/>
      <c r="HH514" s="24"/>
      <c r="HI514" s="24"/>
      <c r="HJ514" s="24"/>
      <c r="HK514" s="24"/>
      <c r="HL514" s="24"/>
      <c r="HM514" s="24"/>
      <c r="HN514" s="24"/>
      <c r="HO514" s="24"/>
      <c r="HP514" s="24"/>
      <c r="HQ514" s="24"/>
      <c r="HR514" s="24"/>
      <c r="HS514" s="24"/>
      <c r="HT514" s="24"/>
      <c r="HU514" s="24"/>
      <c r="HV514" s="24"/>
      <c r="HW514" s="24"/>
      <c r="HX514" s="24"/>
      <c r="HY514" s="24"/>
      <c r="HZ514" s="24"/>
      <c r="IA514" s="24"/>
      <c r="IB514" s="24"/>
      <c r="IC514" s="24"/>
      <c r="ID514" s="24"/>
      <c r="IE514" s="24"/>
      <c r="IF514" s="24"/>
      <c r="IG514" s="24"/>
      <c r="IH514" s="24"/>
      <c r="II514" s="24"/>
      <c r="IJ514" s="24"/>
      <c r="IK514" s="24"/>
      <c r="IL514" s="24"/>
      <c r="IM514" s="24"/>
      <c r="IN514" s="24"/>
      <c r="IO514" s="24"/>
      <c r="IP514" s="24"/>
      <c r="IQ514" s="24"/>
      <c r="IR514" s="24"/>
      <c r="IS514" s="24"/>
      <c r="IT514" s="24"/>
      <c r="IU514" s="24"/>
      <c r="IV514" s="24"/>
    </row>
    <row r="515" spans="1:256" s="22" customFormat="1" ht="11.25">
      <c r="A515" s="24"/>
      <c r="B515" s="39"/>
      <c r="C515" s="27"/>
      <c r="D515" s="27"/>
      <c r="E515" s="27"/>
      <c r="F515" s="27"/>
      <c r="G515" s="27">
        <f t="shared" si="3"/>
        <v>0</v>
      </c>
      <c r="H515" s="27"/>
      <c r="I515" s="27"/>
      <c r="J515" s="27"/>
      <c r="K515" s="27"/>
      <c r="L515" s="27"/>
      <c r="M515" s="27"/>
      <c r="N515" s="27"/>
      <c r="O515" s="27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  <c r="FV515" s="24"/>
      <c r="FW515" s="24"/>
      <c r="FX515" s="24"/>
      <c r="FY515" s="24"/>
      <c r="FZ515" s="24"/>
      <c r="GA515" s="24"/>
      <c r="GB515" s="24"/>
      <c r="GC515" s="24"/>
      <c r="GD515" s="24"/>
      <c r="GE515" s="24"/>
      <c r="GF515" s="24"/>
      <c r="GG515" s="24"/>
      <c r="GH515" s="24"/>
      <c r="GI515" s="24"/>
      <c r="GJ515" s="24"/>
      <c r="GK515" s="24"/>
      <c r="GL515" s="24"/>
      <c r="GM515" s="24"/>
      <c r="GN515" s="24"/>
      <c r="GO515" s="24"/>
      <c r="GP515" s="24"/>
      <c r="GQ515" s="24"/>
      <c r="GR515" s="24"/>
      <c r="GS515" s="24"/>
      <c r="GT515" s="24"/>
      <c r="GU515" s="24"/>
      <c r="GV515" s="24"/>
      <c r="GW515" s="24"/>
      <c r="GX515" s="24"/>
      <c r="GY515" s="24"/>
      <c r="GZ515" s="24"/>
      <c r="HA515" s="24"/>
      <c r="HB515" s="24"/>
      <c r="HC515" s="24"/>
      <c r="HD515" s="24"/>
      <c r="HE515" s="24"/>
      <c r="HF515" s="24"/>
      <c r="HG515" s="24"/>
      <c r="HH515" s="24"/>
      <c r="HI515" s="24"/>
      <c r="HJ515" s="24"/>
      <c r="HK515" s="24"/>
      <c r="HL515" s="24"/>
      <c r="HM515" s="24"/>
      <c r="HN515" s="24"/>
      <c r="HO515" s="24"/>
      <c r="HP515" s="24"/>
      <c r="HQ515" s="24"/>
      <c r="HR515" s="24"/>
      <c r="HS515" s="24"/>
      <c r="HT515" s="24"/>
      <c r="HU515" s="24"/>
      <c r="HV515" s="24"/>
      <c r="HW515" s="24"/>
      <c r="HX515" s="24"/>
      <c r="HY515" s="24"/>
      <c r="HZ515" s="24"/>
      <c r="IA515" s="24"/>
      <c r="IB515" s="24"/>
      <c r="IC515" s="24"/>
      <c r="ID515" s="24"/>
      <c r="IE515" s="24"/>
      <c r="IF515" s="24"/>
      <c r="IG515" s="24"/>
      <c r="IH515" s="24"/>
      <c r="II515" s="24"/>
      <c r="IJ515" s="24"/>
      <c r="IK515" s="24"/>
      <c r="IL515" s="24"/>
      <c r="IM515" s="24"/>
      <c r="IN515" s="24"/>
      <c r="IO515" s="24"/>
      <c r="IP515" s="24"/>
      <c r="IQ515" s="24"/>
      <c r="IR515" s="24"/>
      <c r="IS515" s="24"/>
      <c r="IT515" s="24"/>
      <c r="IU515" s="24"/>
      <c r="IV515" s="24"/>
    </row>
    <row r="516" spans="1:256" s="22" customFormat="1" ht="11.25">
      <c r="A516" s="24"/>
      <c r="B516" s="39"/>
      <c r="C516" s="27"/>
      <c r="D516" s="27"/>
      <c r="E516" s="27"/>
      <c r="F516" s="27"/>
      <c r="G516" s="27">
        <f t="shared" si="3"/>
        <v>0</v>
      </c>
      <c r="H516" s="27"/>
      <c r="I516" s="27"/>
      <c r="J516" s="27"/>
      <c r="K516" s="27"/>
      <c r="L516" s="27"/>
      <c r="M516" s="27"/>
      <c r="N516" s="27"/>
      <c r="O516" s="27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  <c r="FJ516" s="24"/>
      <c r="FK516" s="24"/>
      <c r="FL516" s="24"/>
      <c r="FM516" s="24"/>
      <c r="FN516" s="24"/>
      <c r="FO516" s="24"/>
      <c r="FP516" s="24"/>
      <c r="FQ516" s="24"/>
      <c r="FR516" s="24"/>
      <c r="FS516" s="24"/>
      <c r="FT516" s="24"/>
      <c r="FU516" s="24"/>
      <c r="FV516" s="24"/>
      <c r="FW516" s="24"/>
      <c r="FX516" s="24"/>
      <c r="FY516" s="24"/>
      <c r="FZ516" s="24"/>
      <c r="GA516" s="24"/>
      <c r="GB516" s="24"/>
      <c r="GC516" s="24"/>
      <c r="GD516" s="24"/>
      <c r="GE516" s="24"/>
      <c r="GF516" s="24"/>
      <c r="GG516" s="24"/>
      <c r="GH516" s="24"/>
      <c r="GI516" s="24"/>
      <c r="GJ516" s="24"/>
      <c r="GK516" s="24"/>
      <c r="GL516" s="24"/>
      <c r="GM516" s="24"/>
      <c r="GN516" s="24"/>
      <c r="GO516" s="24"/>
      <c r="GP516" s="24"/>
      <c r="GQ516" s="24"/>
      <c r="GR516" s="24"/>
      <c r="GS516" s="24"/>
      <c r="GT516" s="24"/>
      <c r="GU516" s="24"/>
      <c r="GV516" s="24"/>
      <c r="GW516" s="24"/>
      <c r="GX516" s="24"/>
      <c r="GY516" s="24"/>
      <c r="GZ516" s="24"/>
      <c r="HA516" s="24"/>
      <c r="HB516" s="24"/>
      <c r="HC516" s="24"/>
      <c r="HD516" s="24"/>
      <c r="HE516" s="24"/>
      <c r="HF516" s="24"/>
      <c r="HG516" s="24"/>
      <c r="HH516" s="24"/>
      <c r="HI516" s="24"/>
      <c r="HJ516" s="24"/>
      <c r="HK516" s="24"/>
      <c r="HL516" s="24"/>
      <c r="HM516" s="24"/>
      <c r="HN516" s="24"/>
      <c r="HO516" s="24"/>
      <c r="HP516" s="24"/>
      <c r="HQ516" s="24"/>
      <c r="HR516" s="24"/>
      <c r="HS516" s="24"/>
      <c r="HT516" s="24"/>
      <c r="HU516" s="24"/>
      <c r="HV516" s="24"/>
      <c r="HW516" s="24"/>
      <c r="HX516" s="24"/>
      <c r="HY516" s="24"/>
      <c r="HZ516" s="24"/>
      <c r="IA516" s="24"/>
      <c r="IB516" s="24"/>
      <c r="IC516" s="24"/>
      <c r="ID516" s="24"/>
      <c r="IE516" s="24"/>
      <c r="IF516" s="24"/>
      <c r="IG516" s="24"/>
      <c r="IH516" s="24"/>
      <c r="II516" s="24"/>
      <c r="IJ516" s="24"/>
      <c r="IK516" s="24"/>
      <c r="IL516" s="24"/>
      <c r="IM516" s="24"/>
      <c r="IN516" s="24"/>
      <c r="IO516" s="24"/>
      <c r="IP516" s="24"/>
      <c r="IQ516" s="24"/>
      <c r="IR516" s="24"/>
      <c r="IS516" s="24"/>
      <c r="IT516" s="24"/>
      <c r="IU516" s="24"/>
      <c r="IV516" s="24"/>
    </row>
    <row r="517" spans="1:256" s="22" customFormat="1" ht="11.25">
      <c r="A517" s="24"/>
      <c r="B517" s="39"/>
      <c r="C517" s="27"/>
      <c r="D517" s="27"/>
      <c r="E517" s="27"/>
      <c r="F517" s="27"/>
      <c r="G517" s="27">
        <f t="shared" si="3"/>
        <v>0</v>
      </c>
      <c r="H517" s="27"/>
      <c r="I517" s="27"/>
      <c r="J517" s="27"/>
      <c r="K517" s="27"/>
      <c r="L517" s="27"/>
      <c r="M517" s="27"/>
      <c r="N517" s="27"/>
      <c r="O517" s="27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  <c r="FJ517" s="24"/>
      <c r="FK517" s="24"/>
      <c r="FL517" s="24"/>
      <c r="FM517" s="24"/>
      <c r="FN517" s="24"/>
      <c r="FO517" s="24"/>
      <c r="FP517" s="24"/>
      <c r="FQ517" s="24"/>
      <c r="FR517" s="24"/>
      <c r="FS517" s="24"/>
      <c r="FT517" s="24"/>
      <c r="FU517" s="24"/>
      <c r="FV517" s="24"/>
      <c r="FW517" s="24"/>
      <c r="FX517" s="24"/>
      <c r="FY517" s="24"/>
      <c r="FZ517" s="24"/>
      <c r="GA517" s="24"/>
      <c r="GB517" s="24"/>
      <c r="GC517" s="24"/>
      <c r="GD517" s="24"/>
      <c r="GE517" s="24"/>
      <c r="GF517" s="24"/>
      <c r="GG517" s="24"/>
      <c r="GH517" s="24"/>
      <c r="GI517" s="24"/>
      <c r="GJ517" s="24"/>
      <c r="GK517" s="24"/>
      <c r="GL517" s="24"/>
      <c r="GM517" s="24"/>
      <c r="GN517" s="24"/>
      <c r="GO517" s="24"/>
      <c r="GP517" s="24"/>
      <c r="GQ517" s="24"/>
      <c r="GR517" s="24"/>
      <c r="GS517" s="24"/>
      <c r="GT517" s="24"/>
      <c r="GU517" s="24"/>
      <c r="GV517" s="24"/>
      <c r="GW517" s="24"/>
      <c r="GX517" s="24"/>
      <c r="GY517" s="24"/>
      <c r="GZ517" s="24"/>
      <c r="HA517" s="24"/>
      <c r="HB517" s="24"/>
      <c r="HC517" s="24"/>
      <c r="HD517" s="24"/>
      <c r="HE517" s="24"/>
      <c r="HF517" s="24"/>
      <c r="HG517" s="24"/>
      <c r="HH517" s="24"/>
      <c r="HI517" s="24"/>
      <c r="HJ517" s="24"/>
      <c r="HK517" s="24"/>
      <c r="HL517" s="24"/>
      <c r="HM517" s="24"/>
      <c r="HN517" s="24"/>
      <c r="HO517" s="24"/>
      <c r="HP517" s="24"/>
      <c r="HQ517" s="24"/>
      <c r="HR517" s="24"/>
      <c r="HS517" s="24"/>
      <c r="HT517" s="24"/>
      <c r="HU517" s="24"/>
      <c r="HV517" s="24"/>
      <c r="HW517" s="24"/>
      <c r="HX517" s="24"/>
      <c r="HY517" s="24"/>
      <c r="HZ517" s="24"/>
      <c r="IA517" s="24"/>
      <c r="IB517" s="24"/>
      <c r="IC517" s="24"/>
      <c r="ID517" s="24"/>
      <c r="IE517" s="24"/>
      <c r="IF517" s="24"/>
      <c r="IG517" s="24"/>
      <c r="IH517" s="24"/>
      <c r="II517" s="24"/>
      <c r="IJ517" s="24"/>
      <c r="IK517" s="24"/>
      <c r="IL517" s="24"/>
      <c r="IM517" s="24"/>
      <c r="IN517" s="24"/>
      <c r="IO517" s="24"/>
      <c r="IP517" s="24"/>
      <c r="IQ517" s="24"/>
      <c r="IR517" s="24"/>
      <c r="IS517" s="24"/>
      <c r="IT517" s="24"/>
      <c r="IU517" s="24"/>
      <c r="IV517" s="24"/>
    </row>
    <row r="518" spans="1:256" s="22" customFormat="1" ht="11.25">
      <c r="A518" s="24"/>
      <c r="B518" s="39"/>
      <c r="C518" s="27"/>
      <c r="D518" s="27"/>
      <c r="E518" s="27"/>
      <c r="F518" s="27"/>
      <c r="G518" s="27">
        <f t="shared" si="3"/>
        <v>0</v>
      </c>
      <c r="H518" s="27"/>
      <c r="I518" s="27"/>
      <c r="J518" s="27"/>
      <c r="K518" s="27"/>
      <c r="L518" s="27"/>
      <c r="M518" s="27"/>
      <c r="N518" s="27"/>
      <c r="O518" s="27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  <c r="FJ518" s="24"/>
      <c r="FK518" s="24"/>
      <c r="FL518" s="24"/>
      <c r="FM518" s="24"/>
      <c r="FN518" s="24"/>
      <c r="FO518" s="24"/>
      <c r="FP518" s="24"/>
      <c r="FQ518" s="24"/>
      <c r="FR518" s="24"/>
      <c r="FS518" s="24"/>
      <c r="FT518" s="24"/>
      <c r="FU518" s="24"/>
      <c r="FV518" s="24"/>
      <c r="FW518" s="24"/>
      <c r="FX518" s="24"/>
      <c r="FY518" s="24"/>
      <c r="FZ518" s="24"/>
      <c r="GA518" s="24"/>
      <c r="GB518" s="24"/>
      <c r="GC518" s="24"/>
      <c r="GD518" s="24"/>
      <c r="GE518" s="24"/>
      <c r="GF518" s="24"/>
      <c r="GG518" s="24"/>
      <c r="GH518" s="24"/>
      <c r="GI518" s="24"/>
      <c r="GJ518" s="24"/>
      <c r="GK518" s="24"/>
      <c r="GL518" s="24"/>
      <c r="GM518" s="24"/>
      <c r="GN518" s="24"/>
      <c r="GO518" s="24"/>
      <c r="GP518" s="24"/>
      <c r="GQ518" s="24"/>
      <c r="GR518" s="24"/>
      <c r="GS518" s="24"/>
      <c r="GT518" s="24"/>
      <c r="GU518" s="24"/>
      <c r="GV518" s="24"/>
      <c r="GW518" s="24"/>
      <c r="GX518" s="24"/>
      <c r="GY518" s="24"/>
      <c r="GZ518" s="24"/>
      <c r="HA518" s="24"/>
      <c r="HB518" s="24"/>
      <c r="HC518" s="24"/>
      <c r="HD518" s="24"/>
      <c r="HE518" s="24"/>
      <c r="HF518" s="24"/>
      <c r="HG518" s="24"/>
      <c r="HH518" s="24"/>
      <c r="HI518" s="24"/>
      <c r="HJ518" s="24"/>
      <c r="HK518" s="24"/>
      <c r="HL518" s="24"/>
      <c r="HM518" s="24"/>
      <c r="HN518" s="24"/>
      <c r="HO518" s="24"/>
      <c r="HP518" s="24"/>
      <c r="HQ518" s="24"/>
      <c r="HR518" s="24"/>
      <c r="HS518" s="24"/>
      <c r="HT518" s="24"/>
      <c r="HU518" s="24"/>
      <c r="HV518" s="24"/>
      <c r="HW518" s="24"/>
      <c r="HX518" s="24"/>
      <c r="HY518" s="24"/>
      <c r="HZ518" s="24"/>
      <c r="IA518" s="24"/>
      <c r="IB518" s="24"/>
      <c r="IC518" s="24"/>
      <c r="ID518" s="24"/>
      <c r="IE518" s="24"/>
      <c r="IF518" s="24"/>
      <c r="IG518" s="24"/>
      <c r="IH518" s="24"/>
      <c r="II518" s="24"/>
      <c r="IJ518" s="24"/>
      <c r="IK518" s="24"/>
      <c r="IL518" s="24"/>
      <c r="IM518" s="24"/>
      <c r="IN518" s="24"/>
      <c r="IO518" s="24"/>
      <c r="IP518" s="24"/>
      <c r="IQ518" s="24"/>
      <c r="IR518" s="24"/>
      <c r="IS518" s="24"/>
      <c r="IT518" s="24"/>
      <c r="IU518" s="24"/>
      <c r="IV518" s="24"/>
    </row>
    <row r="519" spans="1:256" s="22" customFormat="1" ht="11.25">
      <c r="A519" s="24"/>
      <c r="B519" s="39"/>
      <c r="C519" s="27"/>
      <c r="D519" s="27"/>
      <c r="E519" s="27"/>
      <c r="F519" s="27"/>
      <c r="G519" s="27">
        <f t="shared" si="3"/>
        <v>0</v>
      </c>
      <c r="H519" s="27"/>
      <c r="I519" s="27"/>
      <c r="J519" s="27"/>
      <c r="K519" s="27"/>
      <c r="L519" s="27"/>
      <c r="M519" s="27"/>
      <c r="N519" s="27"/>
      <c r="O519" s="27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  <c r="FJ519" s="24"/>
      <c r="FK519" s="24"/>
      <c r="FL519" s="24"/>
      <c r="FM519" s="24"/>
      <c r="FN519" s="24"/>
      <c r="FO519" s="24"/>
      <c r="FP519" s="24"/>
      <c r="FQ519" s="24"/>
      <c r="FR519" s="24"/>
      <c r="FS519" s="24"/>
      <c r="FT519" s="24"/>
      <c r="FU519" s="24"/>
      <c r="FV519" s="24"/>
      <c r="FW519" s="24"/>
      <c r="FX519" s="24"/>
      <c r="FY519" s="24"/>
      <c r="FZ519" s="24"/>
      <c r="GA519" s="24"/>
      <c r="GB519" s="24"/>
      <c r="GC519" s="24"/>
      <c r="GD519" s="24"/>
      <c r="GE519" s="24"/>
      <c r="GF519" s="24"/>
      <c r="GG519" s="24"/>
      <c r="GH519" s="24"/>
      <c r="GI519" s="24"/>
      <c r="GJ519" s="24"/>
      <c r="GK519" s="24"/>
      <c r="GL519" s="24"/>
      <c r="GM519" s="24"/>
      <c r="GN519" s="24"/>
      <c r="GO519" s="24"/>
      <c r="GP519" s="24"/>
      <c r="GQ519" s="24"/>
      <c r="GR519" s="24"/>
      <c r="GS519" s="24"/>
      <c r="GT519" s="24"/>
      <c r="GU519" s="24"/>
      <c r="GV519" s="24"/>
      <c r="GW519" s="24"/>
      <c r="GX519" s="24"/>
      <c r="GY519" s="24"/>
      <c r="GZ519" s="24"/>
      <c r="HA519" s="24"/>
      <c r="HB519" s="24"/>
      <c r="HC519" s="24"/>
      <c r="HD519" s="24"/>
      <c r="HE519" s="24"/>
      <c r="HF519" s="24"/>
      <c r="HG519" s="24"/>
      <c r="HH519" s="24"/>
      <c r="HI519" s="24"/>
      <c r="HJ519" s="24"/>
      <c r="HK519" s="24"/>
      <c r="HL519" s="24"/>
      <c r="HM519" s="24"/>
      <c r="HN519" s="24"/>
      <c r="HO519" s="24"/>
      <c r="HP519" s="24"/>
      <c r="HQ519" s="24"/>
      <c r="HR519" s="24"/>
      <c r="HS519" s="24"/>
      <c r="HT519" s="24"/>
      <c r="HU519" s="24"/>
      <c r="HV519" s="24"/>
      <c r="HW519" s="24"/>
      <c r="HX519" s="24"/>
      <c r="HY519" s="24"/>
      <c r="HZ519" s="24"/>
      <c r="IA519" s="24"/>
      <c r="IB519" s="24"/>
      <c r="IC519" s="24"/>
      <c r="ID519" s="24"/>
      <c r="IE519" s="24"/>
      <c r="IF519" s="24"/>
      <c r="IG519" s="24"/>
      <c r="IH519" s="24"/>
      <c r="II519" s="24"/>
      <c r="IJ519" s="24"/>
      <c r="IK519" s="24"/>
      <c r="IL519" s="24"/>
      <c r="IM519" s="24"/>
      <c r="IN519" s="24"/>
      <c r="IO519" s="24"/>
      <c r="IP519" s="24"/>
      <c r="IQ519" s="24"/>
      <c r="IR519" s="24"/>
      <c r="IS519" s="24"/>
      <c r="IT519" s="24"/>
      <c r="IU519" s="24"/>
      <c r="IV519" s="24"/>
    </row>
    <row r="520" spans="1:256" s="22" customFormat="1" ht="11.25">
      <c r="A520" s="24"/>
      <c r="B520" s="39"/>
      <c r="C520" s="27"/>
      <c r="D520" s="27"/>
      <c r="E520" s="27"/>
      <c r="F520" s="27"/>
      <c r="G520" s="27">
        <f t="shared" si="3"/>
        <v>0</v>
      </c>
      <c r="H520" s="27"/>
      <c r="I520" s="27"/>
      <c r="J520" s="27"/>
      <c r="K520" s="27"/>
      <c r="L520" s="27"/>
      <c r="M520" s="27"/>
      <c r="N520" s="27"/>
      <c r="O520" s="27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  <c r="FJ520" s="24"/>
      <c r="FK520" s="24"/>
      <c r="FL520" s="24"/>
      <c r="FM520" s="24"/>
      <c r="FN520" s="24"/>
      <c r="FO520" s="24"/>
      <c r="FP520" s="24"/>
      <c r="FQ520" s="24"/>
      <c r="FR520" s="24"/>
      <c r="FS520" s="24"/>
      <c r="FT520" s="24"/>
      <c r="FU520" s="24"/>
      <c r="FV520" s="24"/>
      <c r="FW520" s="24"/>
      <c r="FX520" s="24"/>
      <c r="FY520" s="24"/>
      <c r="FZ520" s="24"/>
      <c r="GA520" s="24"/>
      <c r="GB520" s="24"/>
      <c r="GC520" s="24"/>
      <c r="GD520" s="24"/>
      <c r="GE520" s="24"/>
      <c r="GF520" s="24"/>
      <c r="GG520" s="24"/>
      <c r="GH520" s="24"/>
      <c r="GI520" s="24"/>
      <c r="GJ520" s="24"/>
      <c r="GK520" s="24"/>
      <c r="GL520" s="24"/>
      <c r="GM520" s="24"/>
      <c r="GN520" s="24"/>
      <c r="GO520" s="24"/>
      <c r="GP520" s="24"/>
      <c r="GQ520" s="24"/>
      <c r="GR520" s="24"/>
      <c r="GS520" s="24"/>
      <c r="GT520" s="24"/>
      <c r="GU520" s="24"/>
      <c r="GV520" s="24"/>
      <c r="GW520" s="24"/>
      <c r="GX520" s="24"/>
      <c r="GY520" s="24"/>
      <c r="GZ520" s="24"/>
      <c r="HA520" s="24"/>
      <c r="HB520" s="24"/>
      <c r="HC520" s="24"/>
      <c r="HD520" s="24"/>
      <c r="HE520" s="24"/>
      <c r="HF520" s="24"/>
      <c r="HG520" s="24"/>
      <c r="HH520" s="24"/>
      <c r="HI520" s="24"/>
      <c r="HJ520" s="24"/>
      <c r="HK520" s="24"/>
      <c r="HL520" s="24"/>
      <c r="HM520" s="24"/>
      <c r="HN520" s="24"/>
      <c r="HO520" s="24"/>
      <c r="HP520" s="24"/>
      <c r="HQ520" s="24"/>
      <c r="HR520" s="24"/>
      <c r="HS520" s="24"/>
      <c r="HT520" s="24"/>
      <c r="HU520" s="24"/>
      <c r="HV520" s="24"/>
      <c r="HW520" s="24"/>
      <c r="HX520" s="24"/>
      <c r="HY520" s="24"/>
      <c r="HZ520" s="24"/>
      <c r="IA520" s="24"/>
      <c r="IB520" s="24"/>
      <c r="IC520" s="24"/>
      <c r="ID520" s="24"/>
      <c r="IE520" s="24"/>
      <c r="IF520" s="24"/>
      <c r="IG520" s="24"/>
      <c r="IH520" s="24"/>
      <c r="II520" s="24"/>
      <c r="IJ520" s="24"/>
      <c r="IK520" s="24"/>
      <c r="IL520" s="24"/>
      <c r="IM520" s="24"/>
      <c r="IN520" s="24"/>
      <c r="IO520" s="24"/>
      <c r="IP520" s="24"/>
      <c r="IQ520" s="24"/>
      <c r="IR520" s="24"/>
      <c r="IS520" s="24"/>
      <c r="IT520" s="24"/>
      <c r="IU520" s="24"/>
      <c r="IV520" s="24"/>
    </row>
    <row r="521" spans="1:256" s="22" customFormat="1" ht="11.25">
      <c r="A521" s="24"/>
      <c r="B521" s="39"/>
      <c r="C521" s="27"/>
      <c r="D521" s="27"/>
      <c r="E521" s="27"/>
      <c r="F521" s="27"/>
      <c r="G521" s="27">
        <f t="shared" si="3"/>
        <v>0</v>
      </c>
      <c r="H521" s="27"/>
      <c r="I521" s="27"/>
      <c r="J521" s="27"/>
      <c r="K521" s="27"/>
      <c r="L521" s="27"/>
      <c r="M521" s="27"/>
      <c r="N521" s="27"/>
      <c r="O521" s="27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  <c r="FJ521" s="24"/>
      <c r="FK521" s="24"/>
      <c r="FL521" s="24"/>
      <c r="FM521" s="24"/>
      <c r="FN521" s="24"/>
      <c r="FO521" s="24"/>
      <c r="FP521" s="24"/>
      <c r="FQ521" s="24"/>
      <c r="FR521" s="24"/>
      <c r="FS521" s="24"/>
      <c r="FT521" s="24"/>
      <c r="FU521" s="24"/>
      <c r="FV521" s="24"/>
      <c r="FW521" s="24"/>
      <c r="FX521" s="24"/>
      <c r="FY521" s="24"/>
      <c r="FZ521" s="24"/>
      <c r="GA521" s="24"/>
      <c r="GB521" s="24"/>
      <c r="GC521" s="24"/>
      <c r="GD521" s="24"/>
      <c r="GE521" s="24"/>
      <c r="GF521" s="24"/>
      <c r="GG521" s="24"/>
      <c r="GH521" s="24"/>
      <c r="GI521" s="24"/>
      <c r="GJ521" s="24"/>
      <c r="GK521" s="24"/>
      <c r="GL521" s="24"/>
      <c r="GM521" s="24"/>
      <c r="GN521" s="24"/>
      <c r="GO521" s="24"/>
      <c r="GP521" s="24"/>
      <c r="GQ521" s="24"/>
      <c r="GR521" s="24"/>
      <c r="GS521" s="24"/>
      <c r="GT521" s="24"/>
      <c r="GU521" s="24"/>
      <c r="GV521" s="24"/>
      <c r="GW521" s="24"/>
      <c r="GX521" s="24"/>
      <c r="GY521" s="24"/>
      <c r="GZ521" s="24"/>
      <c r="HA521" s="24"/>
      <c r="HB521" s="24"/>
      <c r="HC521" s="24"/>
      <c r="HD521" s="24"/>
      <c r="HE521" s="24"/>
      <c r="HF521" s="24"/>
      <c r="HG521" s="24"/>
      <c r="HH521" s="24"/>
      <c r="HI521" s="24"/>
      <c r="HJ521" s="24"/>
      <c r="HK521" s="24"/>
      <c r="HL521" s="24"/>
      <c r="HM521" s="24"/>
      <c r="HN521" s="24"/>
      <c r="HO521" s="24"/>
      <c r="HP521" s="24"/>
      <c r="HQ521" s="24"/>
      <c r="HR521" s="24"/>
      <c r="HS521" s="24"/>
      <c r="HT521" s="24"/>
      <c r="HU521" s="24"/>
      <c r="HV521" s="24"/>
      <c r="HW521" s="24"/>
      <c r="HX521" s="24"/>
      <c r="HY521" s="24"/>
      <c r="HZ521" s="24"/>
      <c r="IA521" s="24"/>
      <c r="IB521" s="24"/>
      <c r="IC521" s="24"/>
      <c r="ID521" s="24"/>
      <c r="IE521" s="24"/>
      <c r="IF521" s="24"/>
      <c r="IG521" s="24"/>
      <c r="IH521" s="24"/>
      <c r="II521" s="24"/>
      <c r="IJ521" s="24"/>
      <c r="IK521" s="24"/>
      <c r="IL521" s="24"/>
      <c r="IM521" s="24"/>
      <c r="IN521" s="24"/>
      <c r="IO521" s="24"/>
      <c r="IP521" s="24"/>
      <c r="IQ521" s="24"/>
      <c r="IR521" s="24"/>
      <c r="IS521" s="24"/>
      <c r="IT521" s="24"/>
      <c r="IU521" s="24"/>
      <c r="IV521" s="24"/>
    </row>
    <row r="522" spans="1:256" s="22" customFormat="1" ht="11.25">
      <c r="A522" s="24"/>
      <c r="B522" s="39"/>
      <c r="C522" s="27"/>
      <c r="D522" s="27"/>
      <c r="E522" s="27"/>
      <c r="F522" s="27"/>
      <c r="G522" s="27">
        <f t="shared" si="3"/>
        <v>0</v>
      </c>
      <c r="H522" s="27"/>
      <c r="I522" s="27"/>
      <c r="J522" s="27"/>
      <c r="K522" s="27"/>
      <c r="L522" s="27"/>
      <c r="M522" s="27"/>
      <c r="N522" s="27"/>
      <c r="O522" s="27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  <c r="FJ522" s="24"/>
      <c r="FK522" s="24"/>
      <c r="FL522" s="24"/>
      <c r="FM522" s="24"/>
      <c r="FN522" s="24"/>
      <c r="FO522" s="24"/>
      <c r="FP522" s="24"/>
      <c r="FQ522" s="24"/>
      <c r="FR522" s="24"/>
      <c r="FS522" s="24"/>
      <c r="FT522" s="24"/>
      <c r="FU522" s="24"/>
      <c r="FV522" s="24"/>
      <c r="FW522" s="24"/>
      <c r="FX522" s="24"/>
      <c r="FY522" s="24"/>
      <c r="FZ522" s="24"/>
      <c r="GA522" s="24"/>
      <c r="GB522" s="24"/>
      <c r="GC522" s="24"/>
      <c r="GD522" s="24"/>
      <c r="GE522" s="24"/>
      <c r="GF522" s="24"/>
      <c r="GG522" s="24"/>
      <c r="GH522" s="24"/>
      <c r="GI522" s="24"/>
      <c r="GJ522" s="24"/>
      <c r="GK522" s="24"/>
      <c r="GL522" s="24"/>
      <c r="GM522" s="24"/>
      <c r="GN522" s="24"/>
      <c r="GO522" s="24"/>
      <c r="GP522" s="24"/>
      <c r="GQ522" s="24"/>
      <c r="GR522" s="24"/>
      <c r="GS522" s="24"/>
      <c r="GT522" s="24"/>
      <c r="GU522" s="24"/>
      <c r="GV522" s="24"/>
      <c r="GW522" s="24"/>
      <c r="GX522" s="24"/>
      <c r="GY522" s="24"/>
      <c r="GZ522" s="24"/>
      <c r="HA522" s="24"/>
      <c r="HB522" s="24"/>
      <c r="HC522" s="24"/>
      <c r="HD522" s="24"/>
      <c r="HE522" s="24"/>
      <c r="HF522" s="24"/>
      <c r="HG522" s="24"/>
      <c r="HH522" s="24"/>
      <c r="HI522" s="24"/>
      <c r="HJ522" s="24"/>
      <c r="HK522" s="24"/>
      <c r="HL522" s="24"/>
      <c r="HM522" s="24"/>
      <c r="HN522" s="24"/>
      <c r="HO522" s="24"/>
      <c r="HP522" s="24"/>
      <c r="HQ522" s="24"/>
      <c r="HR522" s="24"/>
      <c r="HS522" s="24"/>
      <c r="HT522" s="24"/>
      <c r="HU522" s="24"/>
      <c r="HV522" s="24"/>
      <c r="HW522" s="24"/>
      <c r="HX522" s="24"/>
      <c r="HY522" s="24"/>
      <c r="HZ522" s="24"/>
      <c r="IA522" s="24"/>
      <c r="IB522" s="24"/>
      <c r="IC522" s="24"/>
      <c r="ID522" s="24"/>
      <c r="IE522" s="24"/>
      <c r="IF522" s="24"/>
      <c r="IG522" s="24"/>
      <c r="IH522" s="24"/>
      <c r="II522" s="24"/>
      <c r="IJ522" s="24"/>
      <c r="IK522" s="24"/>
      <c r="IL522" s="24"/>
      <c r="IM522" s="24"/>
      <c r="IN522" s="24"/>
      <c r="IO522" s="24"/>
      <c r="IP522" s="24"/>
      <c r="IQ522" s="24"/>
      <c r="IR522" s="24"/>
      <c r="IS522" s="24"/>
      <c r="IT522" s="24"/>
      <c r="IU522" s="24"/>
      <c r="IV522" s="24"/>
    </row>
    <row r="523" spans="1:256" s="22" customFormat="1" ht="11.25">
      <c r="A523" s="24"/>
      <c r="B523" s="39"/>
      <c r="C523" s="27"/>
      <c r="D523" s="27"/>
      <c r="E523" s="27"/>
      <c r="F523" s="27"/>
      <c r="G523" s="27">
        <f t="shared" si="3"/>
        <v>0</v>
      </c>
      <c r="H523" s="27"/>
      <c r="I523" s="27"/>
      <c r="J523" s="27"/>
      <c r="K523" s="27"/>
      <c r="L523" s="27"/>
      <c r="M523" s="27"/>
      <c r="N523" s="27"/>
      <c r="O523" s="27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  <c r="FJ523" s="24"/>
      <c r="FK523" s="24"/>
      <c r="FL523" s="24"/>
      <c r="FM523" s="24"/>
      <c r="FN523" s="24"/>
      <c r="FO523" s="24"/>
      <c r="FP523" s="24"/>
      <c r="FQ523" s="24"/>
      <c r="FR523" s="24"/>
      <c r="FS523" s="24"/>
      <c r="FT523" s="24"/>
      <c r="FU523" s="24"/>
      <c r="FV523" s="24"/>
      <c r="FW523" s="24"/>
      <c r="FX523" s="24"/>
      <c r="FY523" s="24"/>
      <c r="FZ523" s="24"/>
      <c r="GA523" s="24"/>
      <c r="GB523" s="24"/>
      <c r="GC523" s="24"/>
      <c r="GD523" s="24"/>
      <c r="GE523" s="24"/>
      <c r="GF523" s="24"/>
      <c r="GG523" s="24"/>
      <c r="GH523" s="24"/>
      <c r="GI523" s="24"/>
      <c r="GJ523" s="24"/>
      <c r="GK523" s="24"/>
      <c r="GL523" s="24"/>
      <c r="GM523" s="24"/>
      <c r="GN523" s="24"/>
      <c r="GO523" s="24"/>
      <c r="GP523" s="24"/>
      <c r="GQ523" s="24"/>
      <c r="GR523" s="24"/>
      <c r="GS523" s="24"/>
      <c r="GT523" s="24"/>
      <c r="GU523" s="24"/>
      <c r="GV523" s="24"/>
      <c r="GW523" s="24"/>
      <c r="GX523" s="24"/>
      <c r="GY523" s="24"/>
      <c r="GZ523" s="24"/>
      <c r="HA523" s="24"/>
      <c r="HB523" s="24"/>
      <c r="HC523" s="24"/>
      <c r="HD523" s="24"/>
      <c r="HE523" s="24"/>
      <c r="HF523" s="24"/>
      <c r="HG523" s="24"/>
      <c r="HH523" s="24"/>
      <c r="HI523" s="24"/>
      <c r="HJ523" s="24"/>
      <c r="HK523" s="24"/>
      <c r="HL523" s="24"/>
      <c r="HM523" s="24"/>
      <c r="HN523" s="24"/>
      <c r="HO523" s="24"/>
      <c r="HP523" s="24"/>
      <c r="HQ523" s="24"/>
      <c r="HR523" s="24"/>
      <c r="HS523" s="24"/>
      <c r="HT523" s="24"/>
      <c r="HU523" s="24"/>
      <c r="HV523" s="24"/>
      <c r="HW523" s="24"/>
      <c r="HX523" s="24"/>
      <c r="HY523" s="24"/>
      <c r="HZ523" s="24"/>
      <c r="IA523" s="24"/>
      <c r="IB523" s="24"/>
      <c r="IC523" s="24"/>
      <c r="ID523" s="24"/>
      <c r="IE523" s="24"/>
      <c r="IF523" s="24"/>
      <c r="IG523" s="24"/>
      <c r="IH523" s="24"/>
      <c r="II523" s="24"/>
      <c r="IJ523" s="24"/>
      <c r="IK523" s="24"/>
      <c r="IL523" s="24"/>
      <c r="IM523" s="24"/>
      <c r="IN523" s="24"/>
      <c r="IO523" s="24"/>
      <c r="IP523" s="24"/>
      <c r="IQ523" s="24"/>
      <c r="IR523" s="24"/>
      <c r="IS523" s="24"/>
      <c r="IT523" s="24"/>
      <c r="IU523" s="24"/>
      <c r="IV523" s="24"/>
    </row>
    <row r="524" spans="1:256" s="22" customFormat="1" ht="11.25">
      <c r="A524" s="24"/>
      <c r="B524" s="39"/>
      <c r="C524" s="27"/>
      <c r="D524" s="27"/>
      <c r="E524" s="27"/>
      <c r="F524" s="27"/>
      <c r="G524" s="27">
        <f t="shared" si="3"/>
        <v>0</v>
      </c>
      <c r="H524" s="27"/>
      <c r="I524" s="27"/>
      <c r="J524" s="27"/>
      <c r="K524" s="27"/>
      <c r="L524" s="27"/>
      <c r="M524" s="27"/>
      <c r="N524" s="27"/>
      <c r="O524" s="27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  <c r="FJ524" s="24"/>
      <c r="FK524" s="24"/>
      <c r="FL524" s="24"/>
      <c r="FM524" s="24"/>
      <c r="FN524" s="24"/>
      <c r="FO524" s="24"/>
      <c r="FP524" s="24"/>
      <c r="FQ524" s="24"/>
      <c r="FR524" s="24"/>
      <c r="FS524" s="24"/>
      <c r="FT524" s="24"/>
      <c r="FU524" s="24"/>
      <c r="FV524" s="24"/>
      <c r="FW524" s="24"/>
      <c r="FX524" s="24"/>
      <c r="FY524" s="24"/>
      <c r="FZ524" s="24"/>
      <c r="GA524" s="24"/>
      <c r="GB524" s="24"/>
      <c r="GC524" s="24"/>
      <c r="GD524" s="24"/>
      <c r="GE524" s="24"/>
      <c r="GF524" s="24"/>
      <c r="GG524" s="24"/>
      <c r="GH524" s="24"/>
      <c r="GI524" s="24"/>
      <c r="GJ524" s="24"/>
      <c r="GK524" s="24"/>
      <c r="GL524" s="24"/>
      <c r="GM524" s="24"/>
      <c r="GN524" s="24"/>
      <c r="GO524" s="24"/>
      <c r="GP524" s="24"/>
      <c r="GQ524" s="24"/>
      <c r="GR524" s="24"/>
      <c r="GS524" s="24"/>
      <c r="GT524" s="24"/>
      <c r="GU524" s="24"/>
      <c r="GV524" s="24"/>
      <c r="GW524" s="24"/>
      <c r="GX524" s="24"/>
      <c r="GY524" s="24"/>
      <c r="GZ524" s="24"/>
      <c r="HA524" s="24"/>
      <c r="HB524" s="24"/>
      <c r="HC524" s="24"/>
      <c r="HD524" s="24"/>
      <c r="HE524" s="24"/>
      <c r="HF524" s="24"/>
      <c r="HG524" s="24"/>
      <c r="HH524" s="24"/>
      <c r="HI524" s="24"/>
      <c r="HJ524" s="24"/>
      <c r="HK524" s="24"/>
      <c r="HL524" s="24"/>
      <c r="HM524" s="24"/>
      <c r="HN524" s="24"/>
      <c r="HO524" s="24"/>
      <c r="HP524" s="24"/>
      <c r="HQ524" s="24"/>
      <c r="HR524" s="24"/>
      <c r="HS524" s="24"/>
      <c r="HT524" s="24"/>
      <c r="HU524" s="24"/>
      <c r="HV524" s="24"/>
      <c r="HW524" s="24"/>
      <c r="HX524" s="24"/>
      <c r="HY524" s="24"/>
      <c r="HZ524" s="24"/>
      <c r="IA524" s="24"/>
      <c r="IB524" s="24"/>
      <c r="IC524" s="24"/>
      <c r="ID524" s="24"/>
      <c r="IE524" s="24"/>
      <c r="IF524" s="24"/>
      <c r="IG524" s="24"/>
      <c r="IH524" s="24"/>
      <c r="II524" s="24"/>
      <c r="IJ524" s="24"/>
      <c r="IK524" s="24"/>
      <c r="IL524" s="24"/>
      <c r="IM524" s="24"/>
      <c r="IN524" s="24"/>
      <c r="IO524" s="24"/>
      <c r="IP524" s="24"/>
      <c r="IQ524" s="24"/>
      <c r="IR524" s="24"/>
      <c r="IS524" s="24"/>
      <c r="IT524" s="24"/>
      <c r="IU524" s="24"/>
      <c r="IV524" s="24"/>
    </row>
    <row r="525" spans="1:256" s="22" customFormat="1" ht="11.25">
      <c r="A525" s="24"/>
      <c r="B525" s="39"/>
      <c r="C525" s="27"/>
      <c r="D525" s="27"/>
      <c r="E525" s="27"/>
      <c r="F525" s="27"/>
      <c r="G525" s="27">
        <f t="shared" si="3"/>
        <v>0</v>
      </c>
      <c r="H525" s="27"/>
      <c r="I525" s="27"/>
      <c r="J525" s="27"/>
      <c r="K525" s="27"/>
      <c r="L525" s="27"/>
      <c r="M525" s="27"/>
      <c r="N525" s="27"/>
      <c r="O525" s="27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  <c r="FJ525" s="24"/>
      <c r="FK525" s="24"/>
      <c r="FL525" s="24"/>
      <c r="FM525" s="24"/>
      <c r="FN525" s="24"/>
      <c r="FO525" s="24"/>
      <c r="FP525" s="24"/>
      <c r="FQ525" s="24"/>
      <c r="FR525" s="24"/>
      <c r="FS525" s="24"/>
      <c r="FT525" s="24"/>
      <c r="FU525" s="24"/>
      <c r="FV525" s="24"/>
      <c r="FW525" s="24"/>
      <c r="FX525" s="24"/>
      <c r="FY525" s="24"/>
      <c r="FZ525" s="24"/>
      <c r="GA525" s="24"/>
      <c r="GB525" s="24"/>
      <c r="GC525" s="24"/>
      <c r="GD525" s="24"/>
      <c r="GE525" s="24"/>
      <c r="GF525" s="24"/>
      <c r="GG525" s="24"/>
      <c r="GH525" s="24"/>
      <c r="GI525" s="24"/>
      <c r="GJ525" s="24"/>
      <c r="GK525" s="24"/>
      <c r="GL525" s="24"/>
      <c r="GM525" s="24"/>
      <c r="GN525" s="24"/>
      <c r="GO525" s="24"/>
      <c r="GP525" s="24"/>
      <c r="GQ525" s="24"/>
      <c r="GR525" s="24"/>
      <c r="GS525" s="24"/>
      <c r="GT525" s="24"/>
      <c r="GU525" s="24"/>
      <c r="GV525" s="24"/>
      <c r="GW525" s="24"/>
      <c r="GX525" s="24"/>
      <c r="GY525" s="24"/>
      <c r="GZ525" s="24"/>
      <c r="HA525" s="24"/>
      <c r="HB525" s="24"/>
      <c r="HC525" s="24"/>
      <c r="HD525" s="24"/>
      <c r="HE525" s="24"/>
      <c r="HF525" s="24"/>
      <c r="HG525" s="24"/>
      <c r="HH525" s="24"/>
      <c r="HI525" s="24"/>
      <c r="HJ525" s="24"/>
      <c r="HK525" s="24"/>
      <c r="HL525" s="24"/>
      <c r="HM525" s="24"/>
      <c r="HN525" s="24"/>
      <c r="HO525" s="24"/>
      <c r="HP525" s="24"/>
      <c r="HQ525" s="24"/>
      <c r="HR525" s="24"/>
      <c r="HS525" s="24"/>
      <c r="HT525" s="24"/>
      <c r="HU525" s="24"/>
      <c r="HV525" s="24"/>
      <c r="HW525" s="24"/>
      <c r="HX525" s="24"/>
      <c r="HY525" s="24"/>
      <c r="HZ525" s="24"/>
      <c r="IA525" s="24"/>
      <c r="IB525" s="24"/>
      <c r="IC525" s="24"/>
      <c r="ID525" s="24"/>
      <c r="IE525" s="24"/>
      <c r="IF525" s="24"/>
      <c r="IG525" s="24"/>
      <c r="IH525" s="24"/>
      <c r="II525" s="24"/>
      <c r="IJ525" s="24"/>
      <c r="IK525" s="24"/>
      <c r="IL525" s="24"/>
      <c r="IM525" s="24"/>
      <c r="IN525" s="24"/>
      <c r="IO525" s="24"/>
      <c r="IP525" s="24"/>
      <c r="IQ525" s="24"/>
      <c r="IR525" s="24"/>
      <c r="IS525" s="24"/>
      <c r="IT525" s="24"/>
      <c r="IU525" s="24"/>
      <c r="IV525" s="24"/>
    </row>
    <row r="526" spans="1:256" s="22" customFormat="1" ht="11.25">
      <c r="A526" s="24"/>
      <c r="B526" s="39"/>
      <c r="C526" s="27"/>
      <c r="D526" s="27"/>
      <c r="E526" s="27"/>
      <c r="F526" s="27"/>
      <c r="G526" s="27">
        <f t="shared" si="3"/>
        <v>0</v>
      </c>
      <c r="H526" s="27"/>
      <c r="I526" s="27"/>
      <c r="J526" s="27"/>
      <c r="K526" s="27"/>
      <c r="L526" s="27"/>
      <c r="M526" s="27"/>
      <c r="N526" s="27"/>
      <c r="O526" s="27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  <c r="FJ526" s="24"/>
      <c r="FK526" s="24"/>
      <c r="FL526" s="24"/>
      <c r="FM526" s="24"/>
      <c r="FN526" s="24"/>
      <c r="FO526" s="24"/>
      <c r="FP526" s="24"/>
      <c r="FQ526" s="24"/>
      <c r="FR526" s="24"/>
      <c r="FS526" s="24"/>
      <c r="FT526" s="24"/>
      <c r="FU526" s="24"/>
      <c r="FV526" s="24"/>
      <c r="FW526" s="24"/>
      <c r="FX526" s="24"/>
      <c r="FY526" s="24"/>
      <c r="FZ526" s="24"/>
      <c r="GA526" s="24"/>
      <c r="GB526" s="24"/>
      <c r="GC526" s="24"/>
      <c r="GD526" s="24"/>
      <c r="GE526" s="24"/>
      <c r="GF526" s="24"/>
      <c r="GG526" s="24"/>
      <c r="GH526" s="24"/>
      <c r="GI526" s="24"/>
      <c r="GJ526" s="24"/>
      <c r="GK526" s="24"/>
      <c r="GL526" s="24"/>
      <c r="GM526" s="24"/>
      <c r="GN526" s="24"/>
      <c r="GO526" s="24"/>
      <c r="GP526" s="24"/>
      <c r="GQ526" s="24"/>
      <c r="GR526" s="24"/>
      <c r="GS526" s="24"/>
      <c r="GT526" s="24"/>
      <c r="GU526" s="24"/>
      <c r="GV526" s="24"/>
      <c r="GW526" s="24"/>
      <c r="GX526" s="24"/>
      <c r="GY526" s="24"/>
      <c r="GZ526" s="24"/>
      <c r="HA526" s="24"/>
      <c r="HB526" s="24"/>
      <c r="HC526" s="24"/>
      <c r="HD526" s="24"/>
      <c r="HE526" s="24"/>
      <c r="HF526" s="24"/>
      <c r="HG526" s="24"/>
      <c r="HH526" s="24"/>
      <c r="HI526" s="24"/>
      <c r="HJ526" s="24"/>
      <c r="HK526" s="24"/>
      <c r="HL526" s="24"/>
      <c r="HM526" s="24"/>
      <c r="HN526" s="24"/>
      <c r="HO526" s="24"/>
      <c r="HP526" s="24"/>
      <c r="HQ526" s="24"/>
      <c r="HR526" s="24"/>
      <c r="HS526" s="24"/>
      <c r="HT526" s="24"/>
      <c r="HU526" s="24"/>
      <c r="HV526" s="24"/>
      <c r="HW526" s="24"/>
      <c r="HX526" s="24"/>
      <c r="HY526" s="24"/>
      <c r="HZ526" s="24"/>
      <c r="IA526" s="24"/>
      <c r="IB526" s="24"/>
      <c r="IC526" s="24"/>
      <c r="ID526" s="24"/>
      <c r="IE526" s="24"/>
      <c r="IF526" s="24"/>
      <c r="IG526" s="24"/>
      <c r="IH526" s="24"/>
      <c r="II526" s="24"/>
      <c r="IJ526" s="24"/>
      <c r="IK526" s="24"/>
      <c r="IL526" s="24"/>
      <c r="IM526" s="24"/>
      <c r="IN526" s="24"/>
      <c r="IO526" s="24"/>
      <c r="IP526" s="24"/>
      <c r="IQ526" s="24"/>
      <c r="IR526" s="24"/>
      <c r="IS526" s="24"/>
      <c r="IT526" s="24"/>
      <c r="IU526" s="24"/>
      <c r="IV526" s="24"/>
    </row>
    <row r="527" spans="1:256" s="22" customFormat="1" ht="11.25">
      <c r="A527" s="24"/>
      <c r="B527" s="39"/>
      <c r="C527" s="27"/>
      <c r="D527" s="27"/>
      <c r="E527" s="27"/>
      <c r="F527" s="27"/>
      <c r="G527" s="27">
        <f t="shared" si="3"/>
        <v>0</v>
      </c>
      <c r="H527" s="27"/>
      <c r="I527" s="27"/>
      <c r="J527" s="27"/>
      <c r="K527" s="27"/>
      <c r="L527" s="27"/>
      <c r="M527" s="27"/>
      <c r="N527" s="27"/>
      <c r="O527" s="27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  <c r="FV527" s="24"/>
      <c r="FW527" s="24"/>
      <c r="FX527" s="24"/>
      <c r="FY527" s="24"/>
      <c r="FZ527" s="24"/>
      <c r="GA527" s="24"/>
      <c r="GB527" s="24"/>
      <c r="GC527" s="24"/>
      <c r="GD527" s="24"/>
      <c r="GE527" s="24"/>
      <c r="GF527" s="24"/>
      <c r="GG527" s="24"/>
      <c r="GH527" s="24"/>
      <c r="GI527" s="24"/>
      <c r="GJ527" s="24"/>
      <c r="GK527" s="24"/>
      <c r="GL527" s="24"/>
      <c r="GM527" s="24"/>
      <c r="GN527" s="24"/>
      <c r="GO527" s="24"/>
      <c r="GP527" s="24"/>
      <c r="GQ527" s="24"/>
      <c r="GR527" s="24"/>
      <c r="GS527" s="24"/>
      <c r="GT527" s="24"/>
      <c r="GU527" s="24"/>
      <c r="GV527" s="24"/>
      <c r="GW527" s="24"/>
      <c r="GX527" s="24"/>
      <c r="GY527" s="24"/>
      <c r="GZ527" s="24"/>
      <c r="HA527" s="24"/>
      <c r="HB527" s="24"/>
      <c r="HC527" s="24"/>
      <c r="HD527" s="24"/>
      <c r="HE527" s="24"/>
      <c r="HF527" s="24"/>
      <c r="HG527" s="24"/>
      <c r="HH527" s="24"/>
      <c r="HI527" s="24"/>
      <c r="HJ527" s="24"/>
      <c r="HK527" s="24"/>
      <c r="HL527" s="24"/>
      <c r="HM527" s="24"/>
      <c r="HN527" s="24"/>
      <c r="HO527" s="24"/>
      <c r="HP527" s="24"/>
      <c r="HQ527" s="24"/>
      <c r="HR527" s="24"/>
      <c r="HS527" s="24"/>
      <c r="HT527" s="24"/>
      <c r="HU527" s="24"/>
      <c r="HV527" s="24"/>
      <c r="HW527" s="24"/>
      <c r="HX527" s="24"/>
      <c r="HY527" s="24"/>
      <c r="HZ527" s="24"/>
      <c r="IA527" s="24"/>
      <c r="IB527" s="24"/>
      <c r="IC527" s="24"/>
      <c r="ID527" s="24"/>
      <c r="IE527" s="24"/>
      <c r="IF527" s="24"/>
      <c r="IG527" s="24"/>
      <c r="IH527" s="24"/>
      <c r="II527" s="24"/>
      <c r="IJ527" s="24"/>
      <c r="IK527" s="24"/>
      <c r="IL527" s="24"/>
      <c r="IM527" s="24"/>
      <c r="IN527" s="24"/>
      <c r="IO527" s="24"/>
      <c r="IP527" s="24"/>
      <c r="IQ527" s="24"/>
      <c r="IR527" s="24"/>
      <c r="IS527" s="24"/>
      <c r="IT527" s="24"/>
      <c r="IU527" s="24"/>
      <c r="IV527" s="24"/>
    </row>
    <row r="528" spans="1:256" s="22" customFormat="1" ht="12" thickBot="1">
      <c r="A528" s="24"/>
      <c r="B528" s="40"/>
      <c r="C528" s="27"/>
      <c r="D528" s="27"/>
      <c r="E528" s="27"/>
      <c r="F528" s="27"/>
      <c r="G528" s="27">
        <f t="shared" si="3"/>
        <v>0</v>
      </c>
      <c r="H528" s="27"/>
      <c r="I528" s="27"/>
      <c r="J528" s="27"/>
      <c r="K528" s="27"/>
      <c r="L528" s="27"/>
      <c r="M528" s="27"/>
      <c r="N528" s="27"/>
      <c r="O528" s="27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  <c r="FV528" s="24"/>
      <c r="FW528" s="24"/>
      <c r="FX528" s="24"/>
      <c r="FY528" s="24"/>
      <c r="FZ528" s="24"/>
      <c r="GA528" s="24"/>
      <c r="GB528" s="24"/>
      <c r="GC528" s="24"/>
      <c r="GD528" s="24"/>
      <c r="GE528" s="24"/>
      <c r="GF528" s="24"/>
      <c r="GG528" s="24"/>
      <c r="GH528" s="24"/>
      <c r="GI528" s="24"/>
      <c r="GJ528" s="24"/>
      <c r="GK528" s="24"/>
      <c r="GL528" s="24"/>
      <c r="GM528" s="24"/>
      <c r="GN528" s="24"/>
      <c r="GO528" s="24"/>
      <c r="GP528" s="24"/>
      <c r="GQ528" s="24"/>
      <c r="GR528" s="24"/>
      <c r="GS528" s="24"/>
      <c r="GT528" s="24"/>
      <c r="GU528" s="24"/>
      <c r="GV528" s="24"/>
      <c r="GW528" s="24"/>
      <c r="GX528" s="24"/>
      <c r="GY528" s="24"/>
      <c r="GZ528" s="24"/>
      <c r="HA528" s="24"/>
      <c r="HB528" s="24"/>
      <c r="HC528" s="24"/>
      <c r="HD528" s="24"/>
      <c r="HE528" s="24"/>
      <c r="HF528" s="24"/>
      <c r="HG528" s="24"/>
      <c r="HH528" s="24"/>
      <c r="HI528" s="24"/>
      <c r="HJ528" s="24"/>
      <c r="HK528" s="24"/>
      <c r="HL528" s="24"/>
      <c r="HM528" s="24"/>
      <c r="HN528" s="24"/>
      <c r="HO528" s="24"/>
      <c r="HP528" s="24"/>
      <c r="HQ528" s="24"/>
      <c r="HR528" s="24"/>
      <c r="HS528" s="24"/>
      <c r="HT528" s="24"/>
      <c r="HU528" s="24"/>
      <c r="HV528" s="24"/>
      <c r="HW528" s="24"/>
      <c r="HX528" s="24"/>
      <c r="HY528" s="24"/>
      <c r="HZ528" s="24"/>
      <c r="IA528" s="24"/>
      <c r="IB528" s="24"/>
      <c r="IC528" s="24"/>
      <c r="ID528" s="24"/>
      <c r="IE528" s="24"/>
      <c r="IF528" s="24"/>
      <c r="IG528" s="24"/>
      <c r="IH528" s="24"/>
      <c r="II528" s="24"/>
      <c r="IJ528" s="24"/>
      <c r="IK528" s="24"/>
      <c r="IL528" s="24"/>
      <c r="IM528" s="24"/>
      <c r="IN528" s="24"/>
      <c r="IO528" s="24"/>
      <c r="IP528" s="24"/>
      <c r="IQ528" s="24"/>
      <c r="IR528" s="24"/>
      <c r="IS528" s="24"/>
      <c r="IT528" s="24"/>
      <c r="IU528" s="24"/>
      <c r="IV528" s="24"/>
    </row>
    <row r="529" spans="1:256" s="22" customFormat="1" ht="11.25">
      <c r="A529" s="24" t="s">
        <v>436</v>
      </c>
      <c r="B529" s="24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  <c r="IU529" s="24"/>
      <c r="IV529" s="24"/>
    </row>
    <row r="530" spans="1:256" s="22" customFormat="1" ht="11.25">
      <c r="A530" s="24"/>
      <c r="B530" s="24" t="s">
        <v>887</v>
      </c>
      <c r="C530" s="27"/>
      <c r="D530" s="27"/>
      <c r="E530" s="27"/>
      <c r="F530" s="27"/>
      <c r="G530" s="27"/>
      <c r="H530" s="27">
        <v>25</v>
      </c>
      <c r="I530" s="27">
        <v>0.1</v>
      </c>
      <c r="J530" s="27" t="s">
        <v>591</v>
      </c>
      <c r="K530" s="27" t="s">
        <v>889</v>
      </c>
      <c r="L530" s="27"/>
      <c r="M530" s="27"/>
      <c r="N530" s="27">
        <v>10</v>
      </c>
      <c r="O530" s="27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  <c r="FV530" s="24"/>
      <c r="FW530" s="24"/>
      <c r="FX530" s="24"/>
      <c r="FY530" s="24"/>
      <c r="FZ530" s="24"/>
      <c r="GA530" s="24"/>
      <c r="GB530" s="24"/>
      <c r="GC530" s="24"/>
      <c r="GD530" s="24"/>
      <c r="GE530" s="24"/>
      <c r="GF530" s="24"/>
      <c r="GG530" s="24"/>
      <c r="GH530" s="24"/>
      <c r="GI530" s="24"/>
      <c r="GJ530" s="24"/>
      <c r="GK530" s="24"/>
      <c r="GL530" s="24"/>
      <c r="GM530" s="24"/>
      <c r="GN530" s="24"/>
      <c r="GO530" s="24"/>
      <c r="GP530" s="24"/>
      <c r="GQ530" s="24"/>
      <c r="GR530" s="24"/>
      <c r="GS530" s="24"/>
      <c r="GT530" s="24"/>
      <c r="GU530" s="24"/>
      <c r="GV530" s="24"/>
      <c r="GW530" s="24"/>
      <c r="GX530" s="24"/>
      <c r="GY530" s="24"/>
      <c r="GZ530" s="24"/>
      <c r="HA530" s="24"/>
      <c r="HB530" s="24"/>
      <c r="HC530" s="24"/>
      <c r="HD530" s="24"/>
      <c r="HE530" s="24"/>
      <c r="HF530" s="24"/>
      <c r="HG530" s="24"/>
      <c r="HH530" s="24"/>
      <c r="HI530" s="24"/>
      <c r="HJ530" s="24"/>
      <c r="HK530" s="24"/>
      <c r="HL530" s="24"/>
      <c r="HM530" s="24"/>
      <c r="HN530" s="24"/>
      <c r="HO530" s="24"/>
      <c r="HP530" s="24"/>
      <c r="HQ530" s="24"/>
      <c r="HR530" s="24"/>
      <c r="HS530" s="24"/>
      <c r="HT530" s="24"/>
      <c r="HU530" s="24"/>
      <c r="HV530" s="24"/>
      <c r="HW530" s="24"/>
      <c r="HX530" s="24"/>
      <c r="HY530" s="24"/>
      <c r="HZ530" s="24"/>
      <c r="IA530" s="24"/>
      <c r="IB530" s="24"/>
      <c r="IC530" s="24"/>
      <c r="ID530" s="24"/>
      <c r="IE530" s="24"/>
      <c r="IF530" s="24"/>
      <c r="IG530" s="24"/>
      <c r="IH530" s="24"/>
      <c r="II530" s="24"/>
      <c r="IJ530" s="24"/>
      <c r="IK530" s="24"/>
      <c r="IL530" s="24"/>
      <c r="IM530" s="24"/>
      <c r="IN530" s="24"/>
      <c r="IO530" s="24"/>
      <c r="IP530" s="24"/>
      <c r="IQ530" s="24"/>
      <c r="IR530" s="24"/>
      <c r="IS530" s="24"/>
      <c r="IT530" s="24"/>
      <c r="IU530" s="24"/>
      <c r="IV530" s="24"/>
    </row>
    <row r="531" spans="1:256" s="22" customFormat="1" ht="11.25">
      <c r="A531" s="24"/>
      <c r="B531" s="24" t="s">
        <v>888</v>
      </c>
      <c r="C531" s="27"/>
      <c r="D531" s="27"/>
      <c r="E531" s="27"/>
      <c r="F531" s="27"/>
      <c r="G531" s="27"/>
      <c r="H531" s="27">
        <v>125</v>
      </c>
      <c r="I531" s="27">
        <v>0.1</v>
      </c>
      <c r="J531" s="27" t="s">
        <v>593</v>
      </c>
      <c r="K531" s="27" t="s">
        <v>890</v>
      </c>
      <c r="L531" s="27"/>
      <c r="M531" s="27"/>
      <c r="N531" s="27">
        <v>10</v>
      </c>
      <c r="O531" s="27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  <c r="FV531" s="24"/>
      <c r="FW531" s="24"/>
      <c r="FX531" s="24"/>
      <c r="FY531" s="24"/>
      <c r="FZ531" s="24"/>
      <c r="GA531" s="24"/>
      <c r="GB531" s="24"/>
      <c r="GC531" s="24"/>
      <c r="GD531" s="24"/>
      <c r="GE531" s="24"/>
      <c r="GF531" s="24"/>
      <c r="GG531" s="24"/>
      <c r="GH531" s="24"/>
      <c r="GI531" s="24"/>
      <c r="GJ531" s="24"/>
      <c r="GK531" s="24"/>
      <c r="GL531" s="24"/>
      <c r="GM531" s="24"/>
      <c r="GN531" s="24"/>
      <c r="GO531" s="24"/>
      <c r="GP531" s="24"/>
      <c r="GQ531" s="24"/>
      <c r="GR531" s="24"/>
      <c r="GS531" s="24"/>
      <c r="GT531" s="24"/>
      <c r="GU531" s="24"/>
      <c r="GV531" s="24"/>
      <c r="GW531" s="24"/>
      <c r="GX531" s="24"/>
      <c r="GY531" s="24"/>
      <c r="GZ531" s="24"/>
      <c r="HA531" s="24"/>
      <c r="HB531" s="24"/>
      <c r="HC531" s="24"/>
      <c r="HD531" s="24"/>
      <c r="HE531" s="24"/>
      <c r="HF531" s="24"/>
      <c r="HG531" s="24"/>
      <c r="HH531" s="24"/>
      <c r="HI531" s="24"/>
      <c r="HJ531" s="24"/>
      <c r="HK531" s="24"/>
      <c r="HL531" s="24"/>
      <c r="HM531" s="24"/>
      <c r="HN531" s="24"/>
      <c r="HO531" s="24"/>
      <c r="HP531" s="24"/>
      <c r="HQ531" s="24"/>
      <c r="HR531" s="24"/>
      <c r="HS531" s="24"/>
      <c r="HT531" s="24"/>
      <c r="HU531" s="24"/>
      <c r="HV531" s="24"/>
      <c r="HW531" s="24"/>
      <c r="HX531" s="24"/>
      <c r="HY531" s="24"/>
      <c r="HZ531" s="24"/>
      <c r="IA531" s="24"/>
      <c r="IB531" s="24"/>
      <c r="IC531" s="24"/>
      <c r="ID531" s="24"/>
      <c r="IE531" s="24"/>
      <c r="IF531" s="24"/>
      <c r="IG531" s="24"/>
      <c r="IH531" s="24"/>
      <c r="II531" s="24"/>
      <c r="IJ531" s="24"/>
      <c r="IK531" s="24"/>
      <c r="IL531" s="24"/>
      <c r="IM531" s="24"/>
      <c r="IN531" s="24"/>
      <c r="IO531" s="24"/>
      <c r="IP531" s="24"/>
      <c r="IQ531" s="24"/>
      <c r="IR531" s="24"/>
      <c r="IS531" s="24"/>
      <c r="IT531" s="24"/>
      <c r="IU531" s="24"/>
      <c r="IV531" s="24"/>
    </row>
    <row r="532" spans="1:256" s="22" customFormat="1" ht="11.25">
      <c r="A532" s="24"/>
      <c r="B532" s="24" t="s">
        <v>891</v>
      </c>
      <c r="C532" s="27"/>
      <c r="D532" s="27"/>
      <c r="E532" s="27"/>
      <c r="F532" s="27"/>
      <c r="G532" s="27"/>
      <c r="H532" s="27">
        <v>25</v>
      </c>
      <c r="I532" s="27">
        <v>0.1</v>
      </c>
      <c r="J532" s="27" t="s">
        <v>591</v>
      </c>
      <c r="K532" s="27" t="s">
        <v>895</v>
      </c>
      <c r="L532" s="27"/>
      <c r="M532" s="27"/>
      <c r="N532" s="27">
        <v>10</v>
      </c>
      <c r="O532" s="27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  <c r="FV532" s="24"/>
      <c r="FW532" s="24"/>
      <c r="FX532" s="24"/>
      <c r="FY532" s="24"/>
      <c r="FZ532" s="24"/>
      <c r="GA532" s="24"/>
      <c r="GB532" s="24"/>
      <c r="GC532" s="24"/>
      <c r="GD532" s="24"/>
      <c r="GE532" s="24"/>
      <c r="GF532" s="24"/>
      <c r="GG532" s="24"/>
      <c r="GH532" s="24"/>
      <c r="GI532" s="24"/>
      <c r="GJ532" s="24"/>
      <c r="GK532" s="24"/>
      <c r="GL532" s="24"/>
      <c r="GM532" s="24"/>
      <c r="GN532" s="24"/>
      <c r="GO532" s="24"/>
      <c r="GP532" s="24"/>
      <c r="GQ532" s="24"/>
      <c r="GR532" s="24"/>
      <c r="GS532" s="24"/>
      <c r="GT532" s="24"/>
      <c r="GU532" s="24"/>
      <c r="GV532" s="24"/>
      <c r="GW532" s="24"/>
      <c r="GX532" s="24"/>
      <c r="GY532" s="24"/>
      <c r="GZ532" s="24"/>
      <c r="HA532" s="24"/>
      <c r="HB532" s="24"/>
      <c r="HC532" s="24"/>
      <c r="HD532" s="24"/>
      <c r="HE532" s="24"/>
      <c r="HF532" s="24"/>
      <c r="HG532" s="24"/>
      <c r="HH532" s="24"/>
      <c r="HI532" s="24"/>
      <c r="HJ532" s="24"/>
      <c r="HK532" s="24"/>
      <c r="HL532" s="24"/>
      <c r="HM532" s="24"/>
      <c r="HN532" s="24"/>
      <c r="HO532" s="24"/>
      <c r="HP532" s="24"/>
      <c r="HQ532" s="24"/>
      <c r="HR532" s="24"/>
      <c r="HS532" s="24"/>
      <c r="HT532" s="24"/>
      <c r="HU532" s="24"/>
      <c r="HV532" s="24"/>
      <c r="HW532" s="24"/>
      <c r="HX532" s="24"/>
      <c r="HY532" s="24"/>
      <c r="HZ532" s="24"/>
      <c r="IA532" s="24"/>
      <c r="IB532" s="24"/>
      <c r="IC532" s="24"/>
      <c r="ID532" s="24"/>
      <c r="IE532" s="24"/>
      <c r="IF532" s="24"/>
      <c r="IG532" s="24"/>
      <c r="IH532" s="24"/>
      <c r="II532" s="24"/>
      <c r="IJ532" s="24"/>
      <c r="IK532" s="24"/>
      <c r="IL532" s="24"/>
      <c r="IM532" s="24"/>
      <c r="IN532" s="24"/>
      <c r="IO532" s="24"/>
      <c r="IP532" s="24"/>
      <c r="IQ532" s="24"/>
      <c r="IR532" s="24"/>
      <c r="IS532" s="24"/>
      <c r="IT532" s="24"/>
      <c r="IU532" s="24"/>
      <c r="IV532" s="24"/>
    </row>
    <row r="533" spans="1:256" s="22" customFormat="1" ht="11.25">
      <c r="A533" s="24"/>
      <c r="B533" s="24" t="s">
        <v>892</v>
      </c>
      <c r="C533" s="27"/>
      <c r="D533" s="27"/>
      <c r="E533" s="27"/>
      <c r="F533" s="27"/>
      <c r="G533" s="27"/>
      <c r="H533" s="27">
        <v>25</v>
      </c>
      <c r="I533" s="27">
        <v>0.1</v>
      </c>
      <c r="J533" s="27" t="s">
        <v>591</v>
      </c>
      <c r="K533" s="27" t="s">
        <v>894</v>
      </c>
      <c r="L533" s="27"/>
      <c r="M533" s="27"/>
      <c r="N533" s="27">
        <v>10</v>
      </c>
      <c r="O533" s="27" t="s">
        <v>893</v>
      </c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  <c r="FV533" s="24"/>
      <c r="FW533" s="24"/>
      <c r="FX533" s="24"/>
      <c r="FY533" s="24"/>
      <c r="FZ533" s="24"/>
      <c r="GA533" s="24"/>
      <c r="GB533" s="24"/>
      <c r="GC533" s="24"/>
      <c r="GD533" s="24"/>
      <c r="GE533" s="24"/>
      <c r="GF533" s="24"/>
      <c r="GG533" s="24"/>
      <c r="GH533" s="24"/>
      <c r="GI533" s="24"/>
      <c r="GJ533" s="24"/>
      <c r="GK533" s="24"/>
      <c r="GL533" s="24"/>
      <c r="GM533" s="24"/>
      <c r="GN533" s="24"/>
      <c r="GO533" s="24"/>
      <c r="GP533" s="24"/>
      <c r="GQ533" s="24"/>
      <c r="GR533" s="24"/>
      <c r="GS533" s="24"/>
      <c r="GT533" s="24"/>
      <c r="GU533" s="24"/>
      <c r="GV533" s="24"/>
      <c r="GW533" s="24"/>
      <c r="GX533" s="24"/>
      <c r="GY533" s="24"/>
      <c r="GZ533" s="24"/>
      <c r="HA533" s="24"/>
      <c r="HB533" s="24"/>
      <c r="HC533" s="24"/>
      <c r="HD533" s="24"/>
      <c r="HE533" s="24"/>
      <c r="HF533" s="24"/>
      <c r="HG533" s="24"/>
      <c r="HH533" s="24"/>
      <c r="HI533" s="24"/>
      <c r="HJ533" s="24"/>
      <c r="HK533" s="24"/>
      <c r="HL533" s="24"/>
      <c r="HM533" s="24"/>
      <c r="HN533" s="24"/>
      <c r="HO533" s="24"/>
      <c r="HP533" s="24"/>
      <c r="HQ533" s="24"/>
      <c r="HR533" s="24"/>
      <c r="HS533" s="24"/>
      <c r="HT533" s="24"/>
      <c r="HU533" s="24"/>
      <c r="HV533" s="24"/>
      <c r="HW533" s="24"/>
      <c r="HX533" s="24"/>
      <c r="HY533" s="24"/>
      <c r="HZ533" s="24"/>
      <c r="IA533" s="24"/>
      <c r="IB533" s="24"/>
      <c r="IC533" s="24"/>
      <c r="ID533" s="24"/>
      <c r="IE533" s="24"/>
      <c r="IF533" s="24"/>
      <c r="IG533" s="24"/>
      <c r="IH533" s="24"/>
      <c r="II533" s="24"/>
      <c r="IJ533" s="24"/>
      <c r="IK533" s="24"/>
      <c r="IL533" s="24"/>
      <c r="IM533" s="24"/>
      <c r="IN533" s="24"/>
      <c r="IO533" s="24"/>
      <c r="IP533" s="24"/>
      <c r="IQ533" s="24"/>
      <c r="IR533" s="24"/>
      <c r="IS533" s="24"/>
      <c r="IT533" s="24"/>
      <c r="IU533" s="24"/>
      <c r="IV533" s="24"/>
    </row>
    <row r="534" spans="1:256" s="22" customFormat="1" ht="11.25">
      <c r="A534" s="24"/>
      <c r="B534" s="24" t="s">
        <v>418</v>
      </c>
      <c r="C534" s="27"/>
      <c r="D534" s="27"/>
      <c r="E534" s="27"/>
      <c r="F534" s="27"/>
      <c r="G534" s="27"/>
      <c r="H534" s="27">
        <v>40</v>
      </c>
      <c r="I534" s="27">
        <v>3</v>
      </c>
      <c r="J534" s="27" t="s">
        <v>591</v>
      </c>
      <c r="K534" s="27" t="s">
        <v>896</v>
      </c>
      <c r="L534" s="27"/>
      <c r="M534" s="27"/>
      <c r="N534" s="27"/>
      <c r="O534" s="27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  <c r="FJ534" s="24"/>
      <c r="FK534" s="24"/>
      <c r="FL534" s="24"/>
      <c r="FM534" s="24"/>
      <c r="FN534" s="24"/>
      <c r="FO534" s="24"/>
      <c r="FP534" s="24"/>
      <c r="FQ534" s="24"/>
      <c r="FR534" s="24"/>
      <c r="FS534" s="24"/>
      <c r="FT534" s="24"/>
      <c r="FU534" s="24"/>
      <c r="FV534" s="24"/>
      <c r="FW534" s="24"/>
      <c r="FX534" s="24"/>
      <c r="FY534" s="24"/>
      <c r="FZ534" s="24"/>
      <c r="GA534" s="24"/>
      <c r="GB534" s="24"/>
      <c r="GC534" s="24"/>
      <c r="GD534" s="24"/>
      <c r="GE534" s="24"/>
      <c r="GF534" s="24"/>
      <c r="GG534" s="24"/>
      <c r="GH534" s="24"/>
      <c r="GI534" s="24"/>
      <c r="GJ534" s="24"/>
      <c r="GK534" s="24"/>
      <c r="GL534" s="24"/>
      <c r="GM534" s="24"/>
      <c r="GN534" s="24"/>
      <c r="GO534" s="24"/>
      <c r="GP534" s="24"/>
      <c r="GQ534" s="24"/>
      <c r="GR534" s="24"/>
      <c r="GS534" s="24"/>
      <c r="GT534" s="24"/>
      <c r="GU534" s="24"/>
      <c r="GV534" s="24"/>
      <c r="GW534" s="24"/>
      <c r="GX534" s="24"/>
      <c r="GY534" s="24"/>
      <c r="GZ534" s="24"/>
      <c r="HA534" s="24"/>
      <c r="HB534" s="24"/>
      <c r="HC534" s="24"/>
      <c r="HD534" s="24"/>
      <c r="HE534" s="24"/>
      <c r="HF534" s="24"/>
      <c r="HG534" s="24"/>
      <c r="HH534" s="24"/>
      <c r="HI534" s="24"/>
      <c r="HJ534" s="24"/>
      <c r="HK534" s="24"/>
      <c r="HL534" s="24"/>
      <c r="HM534" s="24"/>
      <c r="HN534" s="24"/>
      <c r="HO534" s="24"/>
      <c r="HP534" s="24"/>
      <c r="HQ534" s="24"/>
      <c r="HR534" s="24"/>
      <c r="HS534" s="24"/>
      <c r="HT534" s="24"/>
      <c r="HU534" s="24"/>
      <c r="HV534" s="24"/>
      <c r="HW534" s="24"/>
      <c r="HX534" s="24"/>
      <c r="HY534" s="24"/>
      <c r="HZ534" s="24"/>
      <c r="IA534" s="24"/>
      <c r="IB534" s="24"/>
      <c r="IC534" s="24"/>
      <c r="ID534" s="24"/>
      <c r="IE534" s="24"/>
      <c r="IF534" s="24"/>
      <c r="IG534" s="24"/>
      <c r="IH534" s="24"/>
      <c r="II534" s="24"/>
      <c r="IJ534" s="24"/>
      <c r="IK534" s="24"/>
      <c r="IL534" s="24"/>
      <c r="IM534" s="24"/>
      <c r="IN534" s="24"/>
      <c r="IO534" s="24"/>
      <c r="IP534" s="24"/>
      <c r="IQ534" s="24"/>
      <c r="IR534" s="24"/>
      <c r="IS534" s="24"/>
      <c r="IT534" s="24"/>
      <c r="IU534" s="24"/>
      <c r="IV534" s="24"/>
    </row>
    <row r="535" spans="1:256" s="22" customFormat="1" ht="11.25">
      <c r="A535" s="24"/>
      <c r="B535" s="24" t="s">
        <v>419</v>
      </c>
      <c r="C535" s="27"/>
      <c r="D535" s="27"/>
      <c r="E535" s="27"/>
      <c r="F535" s="27"/>
      <c r="G535" s="27"/>
      <c r="H535" s="27">
        <v>40</v>
      </c>
      <c r="I535" s="27">
        <v>3</v>
      </c>
      <c r="J535" s="27" t="s">
        <v>591</v>
      </c>
      <c r="K535" s="27" t="s">
        <v>896</v>
      </c>
      <c r="L535" s="27"/>
      <c r="M535" s="27"/>
      <c r="N535" s="27"/>
      <c r="O535" s="27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  <c r="FV535" s="24"/>
      <c r="FW535" s="24"/>
      <c r="FX535" s="24"/>
      <c r="FY535" s="24"/>
      <c r="FZ535" s="24"/>
      <c r="GA535" s="24"/>
      <c r="GB535" s="24"/>
      <c r="GC535" s="24"/>
      <c r="GD535" s="24"/>
      <c r="GE535" s="24"/>
      <c r="GF535" s="24"/>
      <c r="GG535" s="24"/>
      <c r="GH535" s="24"/>
      <c r="GI535" s="24"/>
      <c r="GJ535" s="24"/>
      <c r="GK535" s="24"/>
      <c r="GL535" s="24"/>
      <c r="GM535" s="24"/>
      <c r="GN535" s="24"/>
      <c r="GO535" s="24"/>
      <c r="GP535" s="24"/>
      <c r="GQ535" s="24"/>
      <c r="GR535" s="24"/>
      <c r="GS535" s="24"/>
      <c r="GT535" s="24"/>
      <c r="GU535" s="24"/>
      <c r="GV535" s="24"/>
      <c r="GW535" s="24"/>
      <c r="GX535" s="24"/>
      <c r="GY535" s="24"/>
      <c r="GZ535" s="24"/>
      <c r="HA535" s="24"/>
      <c r="HB535" s="24"/>
      <c r="HC535" s="24"/>
      <c r="HD535" s="24"/>
      <c r="HE535" s="24"/>
      <c r="HF535" s="24"/>
      <c r="HG535" s="24"/>
      <c r="HH535" s="24"/>
      <c r="HI535" s="24"/>
      <c r="HJ535" s="24"/>
      <c r="HK535" s="24"/>
      <c r="HL535" s="24"/>
      <c r="HM535" s="24"/>
      <c r="HN535" s="24"/>
      <c r="HO535" s="24"/>
      <c r="HP535" s="24"/>
      <c r="HQ535" s="24"/>
      <c r="HR535" s="24"/>
      <c r="HS535" s="24"/>
      <c r="HT535" s="24"/>
      <c r="HU535" s="24"/>
      <c r="HV535" s="24"/>
      <c r="HW535" s="24"/>
      <c r="HX535" s="24"/>
      <c r="HY535" s="24"/>
      <c r="HZ535" s="24"/>
      <c r="IA535" s="24"/>
      <c r="IB535" s="24"/>
      <c r="IC535" s="24"/>
      <c r="ID535" s="24"/>
      <c r="IE535" s="24"/>
      <c r="IF535" s="24"/>
      <c r="IG535" s="24"/>
      <c r="IH535" s="24"/>
      <c r="II535" s="24"/>
      <c r="IJ535" s="24"/>
      <c r="IK535" s="24"/>
      <c r="IL535" s="24"/>
      <c r="IM535" s="24"/>
      <c r="IN535" s="24"/>
      <c r="IO535" s="24"/>
      <c r="IP535" s="24"/>
      <c r="IQ535" s="24"/>
      <c r="IR535" s="24"/>
      <c r="IS535" s="24"/>
      <c r="IT535" s="24"/>
      <c r="IU535" s="24"/>
      <c r="IV535" s="24"/>
    </row>
    <row r="536" spans="1:256" s="22" customFormat="1" ht="11.25">
      <c r="A536" s="24"/>
      <c r="B536" s="24" t="s">
        <v>420</v>
      </c>
      <c r="C536" s="27"/>
      <c r="D536" s="27"/>
      <c r="E536" s="27"/>
      <c r="F536" s="27"/>
      <c r="G536" s="27"/>
      <c r="H536" s="27">
        <v>108</v>
      </c>
      <c r="I536" s="27">
        <v>1</v>
      </c>
      <c r="J536" s="27" t="s">
        <v>593</v>
      </c>
      <c r="K536" s="27" t="s">
        <v>897</v>
      </c>
      <c r="L536" s="27"/>
      <c r="M536" s="27"/>
      <c r="N536" s="27"/>
      <c r="O536" s="27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  <c r="FV536" s="24"/>
      <c r="FW536" s="24"/>
      <c r="FX536" s="24"/>
      <c r="FY536" s="24"/>
      <c r="FZ536" s="24"/>
      <c r="GA536" s="24"/>
      <c r="GB536" s="24"/>
      <c r="GC536" s="24"/>
      <c r="GD536" s="24"/>
      <c r="GE536" s="24"/>
      <c r="GF536" s="24"/>
      <c r="GG536" s="24"/>
      <c r="GH536" s="24"/>
      <c r="GI536" s="24"/>
      <c r="GJ536" s="24"/>
      <c r="GK536" s="24"/>
      <c r="GL536" s="24"/>
      <c r="GM536" s="24"/>
      <c r="GN536" s="24"/>
      <c r="GO536" s="24"/>
      <c r="GP536" s="24"/>
      <c r="GQ536" s="24"/>
      <c r="GR536" s="24"/>
      <c r="GS536" s="24"/>
      <c r="GT536" s="24"/>
      <c r="GU536" s="24"/>
      <c r="GV536" s="24"/>
      <c r="GW536" s="24"/>
      <c r="GX536" s="24"/>
      <c r="GY536" s="24"/>
      <c r="GZ536" s="24"/>
      <c r="HA536" s="24"/>
      <c r="HB536" s="24"/>
      <c r="HC536" s="24"/>
      <c r="HD536" s="24"/>
      <c r="HE536" s="24"/>
      <c r="HF536" s="24"/>
      <c r="HG536" s="24"/>
      <c r="HH536" s="24"/>
      <c r="HI536" s="24"/>
      <c r="HJ536" s="24"/>
      <c r="HK536" s="24"/>
      <c r="HL536" s="24"/>
      <c r="HM536" s="24"/>
      <c r="HN536" s="24"/>
      <c r="HO536" s="24"/>
      <c r="HP536" s="24"/>
      <c r="HQ536" s="24"/>
      <c r="HR536" s="24"/>
      <c r="HS536" s="24"/>
      <c r="HT536" s="24"/>
      <c r="HU536" s="24"/>
      <c r="HV536" s="24"/>
      <c r="HW536" s="24"/>
      <c r="HX536" s="24"/>
      <c r="HY536" s="24"/>
      <c r="HZ536" s="24"/>
      <c r="IA536" s="24"/>
      <c r="IB536" s="24"/>
      <c r="IC536" s="24"/>
      <c r="ID536" s="24"/>
      <c r="IE536" s="24"/>
      <c r="IF536" s="24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  <c r="IV536" s="24"/>
    </row>
    <row r="537" spans="1:256" s="22" customFormat="1" ht="11.25">
      <c r="A537" s="24"/>
      <c r="B537" s="24" t="s">
        <v>421</v>
      </c>
      <c r="C537" s="27"/>
      <c r="D537" s="27"/>
      <c r="E537" s="27"/>
      <c r="F537" s="27"/>
      <c r="G537" s="27"/>
      <c r="H537" s="27">
        <v>28</v>
      </c>
      <c r="I537" s="27">
        <v>0.5</v>
      </c>
      <c r="J537" s="27" t="s">
        <v>591</v>
      </c>
      <c r="K537" s="27" t="s">
        <v>897</v>
      </c>
      <c r="L537" s="27"/>
      <c r="M537" s="27"/>
      <c r="N537" s="27"/>
      <c r="O537" s="27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  <c r="FV537" s="24"/>
      <c r="FW537" s="24"/>
      <c r="FX537" s="24"/>
      <c r="FY537" s="24"/>
      <c r="FZ537" s="24"/>
      <c r="GA537" s="24"/>
      <c r="GB537" s="24"/>
      <c r="GC537" s="24"/>
      <c r="GD537" s="24"/>
      <c r="GE537" s="24"/>
      <c r="GF537" s="24"/>
      <c r="GG537" s="24"/>
      <c r="GH537" s="24"/>
      <c r="GI537" s="24"/>
      <c r="GJ537" s="24"/>
      <c r="GK537" s="24"/>
      <c r="GL537" s="24"/>
      <c r="GM537" s="24"/>
      <c r="GN537" s="24"/>
      <c r="GO537" s="24"/>
      <c r="GP537" s="24"/>
      <c r="GQ537" s="24"/>
      <c r="GR537" s="24"/>
      <c r="GS537" s="24"/>
      <c r="GT537" s="24"/>
      <c r="GU537" s="24"/>
      <c r="GV537" s="24"/>
      <c r="GW537" s="24"/>
      <c r="GX537" s="24"/>
      <c r="GY537" s="24"/>
      <c r="GZ537" s="24"/>
      <c r="HA537" s="24"/>
      <c r="HB537" s="24"/>
      <c r="HC537" s="24"/>
      <c r="HD537" s="24"/>
      <c r="HE537" s="24"/>
      <c r="HF537" s="24"/>
      <c r="HG537" s="24"/>
      <c r="HH537" s="24"/>
      <c r="HI537" s="24"/>
      <c r="HJ537" s="24"/>
      <c r="HK537" s="24"/>
      <c r="HL537" s="24"/>
      <c r="HM537" s="24"/>
      <c r="HN537" s="24"/>
      <c r="HO537" s="24"/>
      <c r="HP537" s="24"/>
      <c r="HQ537" s="24"/>
      <c r="HR537" s="24"/>
      <c r="HS537" s="24"/>
      <c r="HT537" s="24"/>
      <c r="HU537" s="24"/>
      <c r="HV537" s="24"/>
      <c r="HW537" s="24"/>
      <c r="HX537" s="24"/>
      <c r="HY537" s="24"/>
      <c r="HZ537" s="24"/>
      <c r="IA537" s="24"/>
      <c r="IB537" s="24"/>
      <c r="IC537" s="24"/>
      <c r="ID537" s="24"/>
      <c r="IE537" s="24"/>
      <c r="IF537" s="24"/>
      <c r="IG537" s="24"/>
      <c r="IH537" s="24"/>
      <c r="II537" s="24"/>
      <c r="IJ537" s="24"/>
      <c r="IK537" s="24"/>
      <c r="IL537" s="24"/>
      <c r="IM537" s="24"/>
      <c r="IN537" s="24"/>
      <c r="IO537" s="24"/>
      <c r="IP537" s="24"/>
      <c r="IQ537" s="24"/>
      <c r="IR537" s="24"/>
      <c r="IS537" s="24"/>
      <c r="IT537" s="24"/>
      <c r="IU537" s="24"/>
      <c r="IV537" s="24"/>
    </row>
    <row r="538" spans="1:256" s="22" customFormat="1" ht="11.25">
      <c r="A538" s="24"/>
      <c r="B538" s="24" t="s">
        <v>422</v>
      </c>
      <c r="C538" s="27"/>
      <c r="D538" s="27"/>
      <c r="E538" s="27"/>
      <c r="F538" s="27"/>
      <c r="G538" s="27"/>
      <c r="H538" s="27">
        <v>54</v>
      </c>
      <c r="I538" s="27">
        <v>0.1</v>
      </c>
      <c r="J538" s="27" t="s">
        <v>681</v>
      </c>
      <c r="K538" s="27" t="s">
        <v>898</v>
      </c>
      <c r="L538" s="27"/>
      <c r="M538" s="27"/>
      <c r="N538" s="27"/>
      <c r="O538" s="27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  <c r="IE538" s="24"/>
      <c r="IF538" s="24"/>
      <c r="IG538" s="24"/>
      <c r="IH538" s="24"/>
      <c r="II538" s="24"/>
      <c r="IJ538" s="24"/>
      <c r="IK538" s="24"/>
      <c r="IL538" s="24"/>
      <c r="IM538" s="24"/>
      <c r="IN538" s="24"/>
      <c r="IO538" s="24"/>
      <c r="IP538" s="24"/>
      <c r="IQ538" s="24"/>
      <c r="IR538" s="24"/>
      <c r="IS538" s="24"/>
      <c r="IT538" s="24"/>
      <c r="IU538" s="24"/>
      <c r="IV538" s="24"/>
    </row>
    <row r="539" spans="1:256" s="22" customFormat="1" ht="11.25">
      <c r="A539" s="24"/>
      <c r="B539" s="24" t="s">
        <v>423</v>
      </c>
      <c r="C539" s="27"/>
      <c r="D539" s="27"/>
      <c r="E539" s="27"/>
      <c r="F539" s="27"/>
      <c r="G539" s="27"/>
      <c r="H539" s="27">
        <v>304</v>
      </c>
      <c r="I539" s="27">
        <v>1</v>
      </c>
      <c r="J539" s="27" t="s">
        <v>817</v>
      </c>
      <c r="K539" s="27" t="s">
        <v>899</v>
      </c>
      <c r="L539" s="27"/>
      <c r="M539" s="27"/>
      <c r="N539" s="27"/>
      <c r="O539" s="27" t="s">
        <v>900</v>
      </c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  <c r="FV539" s="24"/>
      <c r="FW539" s="24"/>
      <c r="FX539" s="24"/>
      <c r="FY539" s="24"/>
      <c r="FZ539" s="24"/>
      <c r="GA539" s="24"/>
      <c r="GB539" s="24"/>
      <c r="GC539" s="24"/>
      <c r="GD539" s="24"/>
      <c r="GE539" s="24"/>
      <c r="GF539" s="24"/>
      <c r="GG539" s="24"/>
      <c r="GH539" s="24"/>
      <c r="GI539" s="24"/>
      <c r="GJ539" s="24"/>
      <c r="GK539" s="24"/>
      <c r="GL539" s="24"/>
      <c r="GM539" s="24"/>
      <c r="GN539" s="24"/>
      <c r="GO539" s="24"/>
      <c r="GP539" s="24"/>
      <c r="GQ539" s="24"/>
      <c r="GR539" s="24"/>
      <c r="GS539" s="24"/>
      <c r="GT539" s="24"/>
      <c r="GU539" s="24"/>
      <c r="GV539" s="24"/>
      <c r="GW539" s="24"/>
      <c r="GX539" s="24"/>
      <c r="GY539" s="24"/>
      <c r="GZ539" s="24"/>
      <c r="HA539" s="24"/>
      <c r="HB539" s="24"/>
      <c r="HC539" s="24"/>
      <c r="HD539" s="24"/>
      <c r="HE539" s="24"/>
      <c r="HF539" s="24"/>
      <c r="HG539" s="24"/>
      <c r="HH539" s="24"/>
      <c r="HI539" s="24"/>
      <c r="HJ539" s="24"/>
      <c r="HK539" s="24"/>
      <c r="HL539" s="24"/>
      <c r="HM539" s="24"/>
      <c r="HN539" s="24"/>
      <c r="HO539" s="24"/>
      <c r="HP539" s="24"/>
      <c r="HQ539" s="24"/>
      <c r="HR539" s="24"/>
      <c r="HS539" s="24"/>
      <c r="HT539" s="24"/>
      <c r="HU539" s="24"/>
      <c r="HV539" s="24"/>
      <c r="HW539" s="24"/>
      <c r="HX539" s="24"/>
      <c r="HY539" s="24"/>
      <c r="HZ539" s="24"/>
      <c r="IA539" s="24"/>
      <c r="IB539" s="24"/>
      <c r="IC539" s="24"/>
      <c r="ID539" s="24"/>
      <c r="IE539" s="24"/>
      <c r="IF539" s="24"/>
      <c r="IG539" s="24"/>
      <c r="IH539" s="24"/>
      <c r="II539" s="24"/>
      <c r="IJ539" s="24"/>
      <c r="IK539" s="24"/>
      <c r="IL539" s="24"/>
      <c r="IM539" s="24"/>
      <c r="IN539" s="24"/>
      <c r="IO539" s="24"/>
      <c r="IP539" s="24"/>
      <c r="IQ539" s="24"/>
      <c r="IR539" s="24"/>
      <c r="IS539" s="24"/>
      <c r="IT539" s="24"/>
      <c r="IU539" s="24"/>
      <c r="IV539" s="24"/>
    </row>
    <row r="540" spans="1:256" s="22" customFormat="1" ht="11.25">
      <c r="A540" s="24"/>
      <c r="B540" s="24" t="s">
        <v>901</v>
      </c>
      <c r="C540" s="27"/>
      <c r="D540" s="27"/>
      <c r="E540" s="27"/>
      <c r="F540" s="27"/>
      <c r="G540" s="27"/>
      <c r="H540" s="27">
        <v>18000</v>
      </c>
      <c r="I540" s="27">
        <v>5</v>
      </c>
      <c r="J540" s="27" t="s">
        <v>681</v>
      </c>
      <c r="K540" s="27" t="s">
        <v>902</v>
      </c>
      <c r="L540" s="27"/>
      <c r="M540" s="27"/>
      <c r="N540" s="27"/>
      <c r="O540" s="27" t="s">
        <v>903</v>
      </c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  <c r="FV540" s="24"/>
      <c r="FW540" s="24"/>
      <c r="FX540" s="24"/>
      <c r="FY540" s="24"/>
      <c r="FZ540" s="24"/>
      <c r="GA540" s="24"/>
      <c r="GB540" s="24"/>
      <c r="GC540" s="24"/>
      <c r="GD540" s="24"/>
      <c r="GE540" s="24"/>
      <c r="GF540" s="24"/>
      <c r="GG540" s="24"/>
      <c r="GH540" s="24"/>
      <c r="GI540" s="24"/>
      <c r="GJ540" s="24"/>
      <c r="GK540" s="24"/>
      <c r="GL540" s="24"/>
      <c r="GM540" s="24"/>
      <c r="GN540" s="24"/>
      <c r="GO540" s="24"/>
      <c r="GP540" s="24"/>
      <c r="GQ540" s="24"/>
      <c r="GR540" s="24"/>
      <c r="GS540" s="24"/>
      <c r="GT540" s="24"/>
      <c r="GU540" s="24"/>
      <c r="GV540" s="24"/>
      <c r="GW540" s="24"/>
      <c r="GX540" s="24"/>
      <c r="GY540" s="24"/>
      <c r="GZ540" s="24"/>
      <c r="HA540" s="24"/>
      <c r="HB540" s="24"/>
      <c r="HC540" s="24"/>
      <c r="HD540" s="24"/>
      <c r="HE540" s="24"/>
      <c r="HF540" s="24"/>
      <c r="HG540" s="24"/>
      <c r="HH540" s="24"/>
      <c r="HI540" s="24"/>
      <c r="HJ540" s="24"/>
      <c r="HK540" s="24"/>
      <c r="HL540" s="24"/>
      <c r="HM540" s="24"/>
      <c r="HN540" s="24"/>
      <c r="HO540" s="24"/>
      <c r="HP540" s="24"/>
      <c r="HQ540" s="24"/>
      <c r="HR540" s="24"/>
      <c r="HS540" s="24"/>
      <c r="HT540" s="24"/>
      <c r="HU540" s="24"/>
      <c r="HV540" s="24"/>
      <c r="HW540" s="24"/>
      <c r="HX540" s="24"/>
      <c r="HY540" s="24"/>
      <c r="HZ540" s="24"/>
      <c r="IA540" s="24"/>
      <c r="IB540" s="24"/>
      <c r="IC540" s="24"/>
      <c r="ID540" s="24"/>
      <c r="IE540" s="24"/>
      <c r="IF540" s="24"/>
      <c r="IG540" s="24"/>
      <c r="IH540" s="24"/>
      <c r="II540" s="24"/>
      <c r="IJ540" s="24"/>
      <c r="IK540" s="24"/>
      <c r="IL540" s="24"/>
      <c r="IM540" s="24"/>
      <c r="IN540" s="24"/>
      <c r="IO540" s="24"/>
      <c r="IP540" s="24"/>
      <c r="IQ540" s="24"/>
      <c r="IR540" s="24"/>
      <c r="IS540" s="24"/>
      <c r="IT540" s="24"/>
      <c r="IU540" s="24"/>
      <c r="IV540" s="24"/>
    </row>
    <row r="541" spans="1:256" s="22" customFormat="1" ht="11.25">
      <c r="A541" s="24"/>
      <c r="B541" s="24" t="s">
        <v>904</v>
      </c>
      <c r="C541" s="27"/>
      <c r="D541" s="27"/>
      <c r="E541" s="27"/>
      <c r="F541" s="27"/>
      <c r="G541" s="27"/>
      <c r="H541" s="27">
        <v>1300</v>
      </c>
      <c r="I541" s="27">
        <v>275</v>
      </c>
      <c r="J541" s="27" t="s">
        <v>681</v>
      </c>
      <c r="K541" s="27" t="s">
        <v>905</v>
      </c>
      <c r="L541" s="27"/>
      <c r="M541" s="27"/>
      <c r="N541" s="27"/>
      <c r="O541" s="27" t="s">
        <v>906</v>
      </c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  <c r="FV541" s="24"/>
      <c r="FW541" s="24"/>
      <c r="FX541" s="24"/>
      <c r="FY541" s="24"/>
      <c r="FZ541" s="24"/>
      <c r="GA541" s="24"/>
      <c r="GB541" s="24"/>
      <c r="GC541" s="24"/>
      <c r="GD541" s="24"/>
      <c r="GE541" s="24"/>
      <c r="GF541" s="24"/>
      <c r="GG541" s="24"/>
      <c r="GH541" s="24"/>
      <c r="GI541" s="24"/>
      <c r="GJ541" s="24"/>
      <c r="GK541" s="24"/>
      <c r="GL541" s="24"/>
      <c r="GM541" s="24"/>
      <c r="GN541" s="24"/>
      <c r="GO541" s="24"/>
      <c r="GP541" s="24"/>
      <c r="GQ541" s="24"/>
      <c r="GR541" s="24"/>
      <c r="GS541" s="24"/>
      <c r="GT541" s="24"/>
      <c r="GU541" s="24"/>
      <c r="GV541" s="24"/>
      <c r="GW541" s="24"/>
      <c r="GX541" s="24"/>
      <c r="GY541" s="24"/>
      <c r="GZ541" s="24"/>
      <c r="HA541" s="24"/>
      <c r="HB541" s="24"/>
      <c r="HC541" s="24"/>
      <c r="HD541" s="24"/>
      <c r="HE541" s="24"/>
      <c r="HF541" s="24"/>
      <c r="HG541" s="24"/>
      <c r="HH541" s="24"/>
      <c r="HI541" s="24"/>
      <c r="HJ541" s="24"/>
      <c r="HK541" s="24"/>
      <c r="HL541" s="24"/>
      <c r="HM541" s="24"/>
      <c r="HN541" s="24"/>
      <c r="HO541" s="24"/>
      <c r="HP541" s="24"/>
      <c r="HQ541" s="24"/>
      <c r="HR541" s="24"/>
      <c r="HS541" s="24"/>
      <c r="HT541" s="24"/>
      <c r="HU541" s="24"/>
      <c r="HV541" s="24"/>
      <c r="HW541" s="24"/>
      <c r="HX541" s="24"/>
      <c r="HY541" s="24"/>
      <c r="HZ541" s="24"/>
      <c r="IA541" s="24"/>
      <c r="IB541" s="24"/>
      <c r="IC541" s="24"/>
      <c r="ID541" s="24"/>
      <c r="IE541" s="24"/>
      <c r="IF541" s="24"/>
      <c r="IG541" s="24"/>
      <c r="IH541" s="24"/>
      <c r="II541" s="24"/>
      <c r="IJ541" s="24"/>
      <c r="IK541" s="24"/>
      <c r="IL541" s="24"/>
      <c r="IM541" s="24"/>
      <c r="IN541" s="24"/>
      <c r="IO541" s="24"/>
      <c r="IP541" s="24"/>
      <c r="IQ541" s="24"/>
      <c r="IR541" s="24"/>
      <c r="IS541" s="24"/>
      <c r="IT541" s="24"/>
      <c r="IU541" s="24"/>
      <c r="IV541" s="24"/>
    </row>
    <row r="542" spans="1:256" s="22" customFormat="1" ht="11.25">
      <c r="A542" s="24"/>
      <c r="B542" s="24" t="s">
        <v>907</v>
      </c>
      <c r="C542" s="27"/>
      <c r="D542" s="27"/>
      <c r="E542" s="27"/>
      <c r="F542" s="27"/>
      <c r="G542" s="27"/>
      <c r="H542" s="27">
        <v>800</v>
      </c>
      <c r="I542" s="27">
        <v>15</v>
      </c>
      <c r="J542" s="27" t="s">
        <v>591</v>
      </c>
      <c r="K542" s="27" t="s">
        <v>908</v>
      </c>
      <c r="L542" s="27"/>
      <c r="M542" s="27"/>
      <c r="N542" s="27"/>
      <c r="O542" s="27" t="s">
        <v>909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  <c r="FV542" s="24"/>
      <c r="FW542" s="24"/>
      <c r="FX542" s="24"/>
      <c r="FY542" s="24"/>
      <c r="FZ542" s="24"/>
      <c r="GA542" s="24"/>
      <c r="GB542" s="24"/>
      <c r="GC542" s="24"/>
      <c r="GD542" s="24"/>
      <c r="GE542" s="24"/>
      <c r="GF542" s="24"/>
      <c r="GG542" s="24"/>
      <c r="GH542" s="24"/>
      <c r="GI542" s="24"/>
      <c r="GJ542" s="24"/>
      <c r="GK542" s="24"/>
      <c r="GL542" s="24"/>
      <c r="GM542" s="24"/>
      <c r="GN542" s="24"/>
      <c r="GO542" s="24"/>
      <c r="GP542" s="24"/>
      <c r="GQ542" s="24"/>
      <c r="GR542" s="24"/>
      <c r="GS542" s="24"/>
      <c r="GT542" s="24"/>
      <c r="GU542" s="24"/>
      <c r="GV542" s="24"/>
      <c r="GW542" s="24"/>
      <c r="GX542" s="24"/>
      <c r="GY542" s="24"/>
      <c r="GZ542" s="24"/>
      <c r="HA542" s="24"/>
      <c r="HB542" s="24"/>
      <c r="HC542" s="24"/>
      <c r="HD542" s="24"/>
      <c r="HE542" s="24"/>
      <c r="HF542" s="24"/>
      <c r="HG542" s="24"/>
      <c r="HH542" s="24"/>
      <c r="HI542" s="24"/>
      <c r="HJ542" s="24"/>
      <c r="HK542" s="24"/>
      <c r="HL542" s="24"/>
      <c r="HM542" s="24"/>
      <c r="HN542" s="24"/>
      <c r="HO542" s="24"/>
      <c r="HP542" s="24"/>
      <c r="HQ542" s="24"/>
      <c r="HR542" s="24"/>
      <c r="HS542" s="24"/>
      <c r="HT542" s="24"/>
      <c r="HU542" s="24"/>
      <c r="HV542" s="24"/>
      <c r="HW542" s="24"/>
      <c r="HX542" s="24"/>
      <c r="HY542" s="24"/>
      <c r="HZ542" s="24"/>
      <c r="IA542" s="24"/>
      <c r="IB542" s="24"/>
      <c r="IC542" s="24"/>
      <c r="ID542" s="24"/>
      <c r="IE542" s="24"/>
      <c r="IF542" s="24"/>
      <c r="IG542" s="24"/>
      <c r="IH542" s="24"/>
      <c r="II542" s="24"/>
      <c r="IJ542" s="24"/>
      <c r="IK542" s="24"/>
      <c r="IL542" s="24"/>
      <c r="IM542" s="24"/>
      <c r="IN542" s="24"/>
      <c r="IO542" s="24"/>
      <c r="IP542" s="24"/>
      <c r="IQ542" s="24"/>
      <c r="IR542" s="24"/>
      <c r="IS542" s="24"/>
      <c r="IT542" s="24"/>
      <c r="IU542" s="24"/>
      <c r="IV542" s="24"/>
    </row>
    <row r="543" spans="1:256" s="22" customFormat="1" ht="11.25">
      <c r="A543" s="24"/>
      <c r="B543" s="24" t="s">
        <v>15</v>
      </c>
      <c r="C543" s="27"/>
      <c r="D543" s="27"/>
      <c r="E543" s="27"/>
      <c r="F543" s="27"/>
      <c r="G543" s="27"/>
      <c r="H543" s="27">
        <v>27.4</v>
      </c>
      <c r="I543" s="27">
        <v>7</v>
      </c>
      <c r="J543" s="27" t="s">
        <v>411</v>
      </c>
      <c r="K543" s="27" t="s">
        <v>910</v>
      </c>
      <c r="L543" s="27"/>
      <c r="M543" s="27"/>
      <c r="N543" s="27"/>
      <c r="O543" s="27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  <c r="FV543" s="24"/>
      <c r="FW543" s="24"/>
      <c r="FX543" s="24"/>
      <c r="FY543" s="24"/>
      <c r="FZ543" s="24"/>
      <c r="GA543" s="24"/>
      <c r="GB543" s="24"/>
      <c r="GC543" s="24"/>
      <c r="GD543" s="24"/>
      <c r="GE543" s="24"/>
      <c r="GF543" s="24"/>
      <c r="GG543" s="24"/>
      <c r="GH543" s="24"/>
      <c r="GI543" s="24"/>
      <c r="GJ543" s="24"/>
      <c r="GK543" s="24"/>
      <c r="GL543" s="24"/>
      <c r="GM543" s="24"/>
      <c r="GN543" s="24"/>
      <c r="GO543" s="24"/>
      <c r="GP543" s="24"/>
      <c r="GQ543" s="24"/>
      <c r="GR543" s="24"/>
      <c r="GS543" s="24"/>
      <c r="GT543" s="24"/>
      <c r="GU543" s="24"/>
      <c r="GV543" s="24"/>
      <c r="GW543" s="24"/>
      <c r="GX543" s="24"/>
      <c r="GY543" s="24"/>
      <c r="GZ543" s="24"/>
      <c r="HA543" s="24"/>
      <c r="HB543" s="24"/>
      <c r="HC543" s="24"/>
      <c r="HD543" s="24"/>
      <c r="HE543" s="24"/>
      <c r="HF543" s="24"/>
      <c r="HG543" s="24"/>
      <c r="HH543" s="24"/>
      <c r="HI543" s="24"/>
      <c r="HJ543" s="24"/>
      <c r="HK543" s="24"/>
      <c r="HL543" s="24"/>
      <c r="HM543" s="24"/>
      <c r="HN543" s="24"/>
      <c r="HO543" s="24"/>
      <c r="HP543" s="24"/>
      <c r="HQ543" s="24"/>
      <c r="HR543" s="24"/>
      <c r="HS543" s="24"/>
      <c r="HT543" s="24"/>
      <c r="HU543" s="24"/>
      <c r="HV543" s="24"/>
      <c r="HW543" s="24"/>
      <c r="HX543" s="24"/>
      <c r="HY543" s="24"/>
      <c r="HZ543" s="24"/>
      <c r="IA543" s="24"/>
      <c r="IB543" s="24"/>
      <c r="IC543" s="24"/>
      <c r="ID543" s="24"/>
      <c r="IE543" s="24"/>
      <c r="IF543" s="24"/>
      <c r="IG543" s="24"/>
      <c r="IH543" s="24"/>
      <c r="II543" s="24"/>
      <c r="IJ543" s="24"/>
      <c r="IK543" s="24"/>
      <c r="IL543" s="24"/>
      <c r="IM543" s="24"/>
      <c r="IN543" s="24"/>
      <c r="IO543" s="24"/>
      <c r="IP543" s="24"/>
      <c r="IQ543" s="24"/>
      <c r="IR543" s="24"/>
      <c r="IS543" s="24"/>
      <c r="IT543" s="24"/>
      <c r="IU543" s="24"/>
      <c r="IV543" s="24"/>
    </row>
    <row r="544" spans="1:256" s="22" customFormat="1" ht="11.25">
      <c r="A544" s="24"/>
      <c r="B544" s="24" t="s">
        <v>1118</v>
      </c>
      <c r="C544" s="27"/>
      <c r="D544" s="27"/>
      <c r="E544" s="27"/>
      <c r="F544" s="27"/>
      <c r="G544" s="27"/>
      <c r="H544" s="27">
        <v>210</v>
      </c>
      <c r="I544" s="27">
        <v>8</v>
      </c>
      <c r="J544" s="27" t="s">
        <v>591</v>
      </c>
      <c r="K544" s="27" t="s">
        <v>911</v>
      </c>
      <c r="L544" s="27"/>
      <c r="M544" s="27"/>
      <c r="N544" s="27"/>
      <c r="O544" s="27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  <c r="IE544" s="24"/>
      <c r="IF544" s="24"/>
      <c r="IG544" s="24"/>
      <c r="IH544" s="24"/>
      <c r="II544" s="24"/>
      <c r="IJ544" s="24"/>
      <c r="IK544" s="24"/>
      <c r="IL544" s="24"/>
      <c r="IM544" s="24"/>
      <c r="IN544" s="24"/>
      <c r="IO544" s="24"/>
      <c r="IP544" s="24"/>
      <c r="IQ544" s="24"/>
      <c r="IR544" s="24"/>
      <c r="IS544" s="24"/>
      <c r="IT544" s="24"/>
      <c r="IU544" s="24"/>
      <c r="IV544" s="24"/>
    </row>
    <row r="545" spans="1:256" s="22" customFormat="1" ht="11.25">
      <c r="A545" s="24"/>
      <c r="B545" s="24" t="s">
        <v>912</v>
      </c>
      <c r="C545" s="27"/>
      <c r="D545" s="27"/>
      <c r="E545" s="27"/>
      <c r="F545" s="27"/>
      <c r="G545" s="27"/>
      <c r="H545" s="27">
        <v>312</v>
      </c>
      <c r="I545" s="27">
        <v>23</v>
      </c>
      <c r="J545" s="27" t="s">
        <v>591</v>
      </c>
      <c r="K545" s="27" t="s">
        <v>913</v>
      </c>
      <c r="L545" s="27"/>
      <c r="M545" s="27"/>
      <c r="N545" s="27"/>
      <c r="O545" s="27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  <c r="FV545" s="24"/>
      <c r="FW545" s="24"/>
      <c r="FX545" s="24"/>
      <c r="FY545" s="24"/>
      <c r="FZ545" s="24"/>
      <c r="GA545" s="24"/>
      <c r="GB545" s="24"/>
      <c r="GC545" s="24"/>
      <c r="GD545" s="24"/>
      <c r="GE545" s="24"/>
      <c r="GF545" s="24"/>
      <c r="GG545" s="24"/>
      <c r="GH545" s="24"/>
      <c r="GI545" s="24"/>
      <c r="GJ545" s="24"/>
      <c r="GK545" s="24"/>
      <c r="GL545" s="24"/>
      <c r="GM545" s="24"/>
      <c r="GN545" s="24"/>
      <c r="GO545" s="24"/>
      <c r="GP545" s="24"/>
      <c r="GQ545" s="24"/>
      <c r="GR545" s="24"/>
      <c r="GS545" s="24"/>
      <c r="GT545" s="24"/>
      <c r="GU545" s="24"/>
      <c r="GV545" s="24"/>
      <c r="GW545" s="24"/>
      <c r="GX545" s="24"/>
      <c r="GY545" s="24"/>
      <c r="GZ545" s="24"/>
      <c r="HA545" s="24"/>
      <c r="HB545" s="24"/>
      <c r="HC545" s="24"/>
      <c r="HD545" s="24"/>
      <c r="HE545" s="24"/>
      <c r="HF545" s="24"/>
      <c r="HG545" s="24"/>
      <c r="HH545" s="24"/>
      <c r="HI545" s="24"/>
      <c r="HJ545" s="24"/>
      <c r="HK545" s="24"/>
      <c r="HL545" s="24"/>
      <c r="HM545" s="24"/>
      <c r="HN545" s="24"/>
      <c r="HO545" s="24"/>
      <c r="HP545" s="24"/>
      <c r="HQ545" s="24"/>
      <c r="HR545" s="24"/>
      <c r="HS545" s="24"/>
      <c r="HT545" s="24"/>
      <c r="HU545" s="24"/>
      <c r="HV545" s="24"/>
      <c r="HW545" s="24"/>
      <c r="HX545" s="24"/>
      <c r="HY545" s="24"/>
      <c r="HZ545" s="24"/>
      <c r="IA545" s="24"/>
      <c r="IB545" s="24"/>
      <c r="IC545" s="24"/>
      <c r="ID545" s="24"/>
      <c r="IE545" s="24"/>
      <c r="IF545" s="24"/>
      <c r="IG545" s="24"/>
      <c r="IH545" s="24"/>
      <c r="II545" s="24"/>
      <c r="IJ545" s="24"/>
      <c r="IK545" s="24"/>
      <c r="IL545" s="24"/>
      <c r="IM545" s="24"/>
      <c r="IN545" s="24"/>
      <c r="IO545" s="24"/>
      <c r="IP545" s="24"/>
      <c r="IQ545" s="24"/>
      <c r="IR545" s="24"/>
      <c r="IS545" s="24"/>
      <c r="IT545" s="24"/>
      <c r="IU545" s="24"/>
      <c r="IV545" s="24"/>
    </row>
    <row r="546" spans="1:256" s="22" customFormat="1" ht="11.25">
      <c r="A546" s="24"/>
      <c r="B546" s="24" t="s">
        <v>914</v>
      </c>
      <c r="C546" s="27"/>
      <c r="D546" s="27"/>
      <c r="E546" s="27"/>
      <c r="F546" s="27"/>
      <c r="G546" s="27"/>
      <c r="H546" s="27">
        <v>110</v>
      </c>
      <c r="I546" s="27">
        <v>20</v>
      </c>
      <c r="J546" s="27" t="s">
        <v>591</v>
      </c>
      <c r="K546" s="27" t="s">
        <v>915</v>
      </c>
      <c r="L546" s="27"/>
      <c r="M546" s="27"/>
      <c r="N546" s="27"/>
      <c r="O546" s="27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  <c r="FV546" s="24"/>
      <c r="FW546" s="24"/>
      <c r="FX546" s="24"/>
      <c r="FY546" s="24"/>
      <c r="FZ546" s="24"/>
      <c r="GA546" s="24"/>
      <c r="GB546" s="24"/>
      <c r="GC546" s="24"/>
      <c r="GD546" s="24"/>
      <c r="GE546" s="24"/>
      <c r="GF546" s="24"/>
      <c r="GG546" s="24"/>
      <c r="GH546" s="24"/>
      <c r="GI546" s="24"/>
      <c r="GJ546" s="24"/>
      <c r="GK546" s="24"/>
      <c r="GL546" s="24"/>
      <c r="GM546" s="24"/>
      <c r="GN546" s="24"/>
      <c r="GO546" s="24"/>
      <c r="GP546" s="24"/>
      <c r="GQ546" s="24"/>
      <c r="GR546" s="24"/>
      <c r="GS546" s="24"/>
      <c r="GT546" s="24"/>
      <c r="GU546" s="24"/>
      <c r="GV546" s="24"/>
      <c r="GW546" s="24"/>
      <c r="GX546" s="24"/>
      <c r="GY546" s="24"/>
      <c r="GZ546" s="24"/>
      <c r="HA546" s="24"/>
      <c r="HB546" s="24"/>
      <c r="HC546" s="24"/>
      <c r="HD546" s="24"/>
      <c r="HE546" s="24"/>
      <c r="HF546" s="24"/>
      <c r="HG546" s="24"/>
      <c r="HH546" s="24"/>
      <c r="HI546" s="24"/>
      <c r="HJ546" s="24"/>
      <c r="HK546" s="24"/>
      <c r="HL546" s="24"/>
      <c r="HM546" s="24"/>
      <c r="HN546" s="24"/>
      <c r="HO546" s="24"/>
      <c r="HP546" s="24"/>
      <c r="HQ546" s="24"/>
      <c r="HR546" s="24"/>
      <c r="HS546" s="24"/>
      <c r="HT546" s="24"/>
      <c r="HU546" s="24"/>
      <c r="HV546" s="24"/>
      <c r="HW546" s="24"/>
      <c r="HX546" s="24"/>
      <c r="HY546" s="24"/>
      <c r="HZ546" s="24"/>
      <c r="IA546" s="24"/>
      <c r="IB546" s="24"/>
      <c r="IC546" s="24"/>
      <c r="ID546" s="24"/>
      <c r="IE546" s="24"/>
      <c r="IF546" s="24"/>
      <c r="IG546" s="24"/>
      <c r="IH546" s="24"/>
      <c r="II546" s="24"/>
      <c r="IJ546" s="24"/>
      <c r="IK546" s="24"/>
      <c r="IL546" s="24"/>
      <c r="IM546" s="24"/>
      <c r="IN546" s="24"/>
      <c r="IO546" s="24"/>
      <c r="IP546" s="24"/>
      <c r="IQ546" s="24"/>
      <c r="IR546" s="24"/>
      <c r="IS546" s="24"/>
      <c r="IT546" s="24"/>
      <c r="IU546" s="24"/>
      <c r="IV546" s="24"/>
    </row>
    <row r="547" spans="1:256" s="22" customFormat="1" ht="11.25">
      <c r="A547" s="24"/>
      <c r="B547" s="24" t="s">
        <v>916</v>
      </c>
      <c r="C547" s="27"/>
      <c r="D547" s="27"/>
      <c r="E547" s="27"/>
      <c r="F547" s="27"/>
      <c r="G547" s="27"/>
      <c r="H547" s="27">
        <v>46</v>
      </c>
      <c r="I547" s="27">
        <v>15</v>
      </c>
      <c r="J547" s="27" t="s">
        <v>591</v>
      </c>
      <c r="K547" s="27" t="s">
        <v>915</v>
      </c>
      <c r="L547" s="27"/>
      <c r="M547" s="27"/>
      <c r="N547" s="27"/>
      <c r="O547" s="27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  <c r="FV547" s="24"/>
      <c r="FW547" s="24"/>
      <c r="FX547" s="24"/>
      <c r="FY547" s="24"/>
      <c r="FZ547" s="24"/>
      <c r="GA547" s="24"/>
      <c r="GB547" s="24"/>
      <c r="GC547" s="24"/>
      <c r="GD547" s="24"/>
      <c r="GE547" s="24"/>
      <c r="GF547" s="24"/>
      <c r="GG547" s="24"/>
      <c r="GH547" s="24"/>
      <c r="GI547" s="24"/>
      <c r="GJ547" s="24"/>
      <c r="GK547" s="24"/>
      <c r="GL547" s="24"/>
      <c r="GM547" s="24"/>
      <c r="GN547" s="24"/>
      <c r="GO547" s="24"/>
      <c r="GP547" s="24"/>
      <c r="GQ547" s="24"/>
      <c r="GR547" s="24"/>
      <c r="GS547" s="24"/>
      <c r="GT547" s="24"/>
      <c r="GU547" s="24"/>
      <c r="GV547" s="24"/>
      <c r="GW547" s="24"/>
      <c r="GX547" s="24"/>
      <c r="GY547" s="24"/>
      <c r="GZ547" s="24"/>
      <c r="HA547" s="24"/>
      <c r="HB547" s="24"/>
      <c r="HC547" s="24"/>
      <c r="HD547" s="24"/>
      <c r="HE547" s="24"/>
      <c r="HF547" s="24"/>
      <c r="HG547" s="24"/>
      <c r="HH547" s="24"/>
      <c r="HI547" s="24"/>
      <c r="HJ547" s="24"/>
      <c r="HK547" s="24"/>
      <c r="HL547" s="24"/>
      <c r="HM547" s="24"/>
      <c r="HN547" s="24"/>
      <c r="HO547" s="24"/>
      <c r="HP547" s="24"/>
      <c r="HQ547" s="24"/>
      <c r="HR547" s="24"/>
      <c r="HS547" s="24"/>
      <c r="HT547" s="24"/>
      <c r="HU547" s="24"/>
      <c r="HV547" s="24"/>
      <c r="HW547" s="24"/>
      <c r="HX547" s="24"/>
      <c r="HY547" s="24"/>
      <c r="HZ547" s="24"/>
      <c r="IA547" s="24"/>
      <c r="IB547" s="24"/>
      <c r="IC547" s="24"/>
      <c r="ID547" s="24"/>
      <c r="IE547" s="24"/>
      <c r="IF547" s="24"/>
      <c r="IG547" s="24"/>
      <c r="IH547" s="24"/>
      <c r="II547" s="24"/>
      <c r="IJ547" s="24"/>
      <c r="IK547" s="24"/>
      <c r="IL547" s="24"/>
      <c r="IM547" s="24"/>
      <c r="IN547" s="24"/>
      <c r="IO547" s="24"/>
      <c r="IP547" s="24"/>
      <c r="IQ547" s="24"/>
      <c r="IR547" s="24"/>
      <c r="IS547" s="24"/>
      <c r="IT547" s="24"/>
      <c r="IU547" s="24"/>
      <c r="IV547" s="24"/>
    </row>
    <row r="548" spans="1:256" s="22" customFormat="1" ht="11.25">
      <c r="A548" s="24"/>
      <c r="B548" s="24" t="s">
        <v>917</v>
      </c>
      <c r="C548" s="27"/>
      <c r="D548" s="27"/>
      <c r="E548" s="27"/>
      <c r="F548" s="27"/>
      <c r="G548" s="27"/>
      <c r="H548" s="27">
        <v>346</v>
      </c>
      <c r="I548" s="27">
        <v>1250</v>
      </c>
      <c r="J548" s="27" t="s">
        <v>591</v>
      </c>
      <c r="K548" s="27" t="s">
        <v>19</v>
      </c>
      <c r="L548" s="27"/>
      <c r="M548" s="27"/>
      <c r="N548" s="27"/>
      <c r="O548" s="27" t="s">
        <v>918</v>
      </c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  <c r="FV548" s="24"/>
      <c r="FW548" s="24"/>
      <c r="FX548" s="24"/>
      <c r="FY548" s="24"/>
      <c r="FZ548" s="24"/>
      <c r="GA548" s="24"/>
      <c r="GB548" s="24"/>
      <c r="GC548" s="24"/>
      <c r="GD548" s="24"/>
      <c r="GE548" s="24"/>
      <c r="GF548" s="24"/>
      <c r="GG548" s="24"/>
      <c r="GH548" s="24"/>
      <c r="GI548" s="24"/>
      <c r="GJ548" s="24"/>
      <c r="GK548" s="24"/>
      <c r="GL548" s="24"/>
      <c r="GM548" s="24"/>
      <c r="GN548" s="24"/>
      <c r="GO548" s="24"/>
      <c r="GP548" s="24"/>
      <c r="GQ548" s="24"/>
      <c r="GR548" s="24"/>
      <c r="GS548" s="24"/>
      <c r="GT548" s="24"/>
      <c r="GU548" s="24"/>
      <c r="GV548" s="24"/>
      <c r="GW548" s="24"/>
      <c r="GX548" s="24"/>
      <c r="GY548" s="24"/>
      <c r="GZ548" s="24"/>
      <c r="HA548" s="24"/>
      <c r="HB548" s="24"/>
      <c r="HC548" s="24"/>
      <c r="HD548" s="24"/>
      <c r="HE548" s="24"/>
      <c r="HF548" s="24"/>
      <c r="HG548" s="24"/>
      <c r="HH548" s="24"/>
      <c r="HI548" s="24"/>
      <c r="HJ548" s="24"/>
      <c r="HK548" s="24"/>
      <c r="HL548" s="24"/>
      <c r="HM548" s="24"/>
      <c r="HN548" s="24"/>
      <c r="HO548" s="24"/>
      <c r="HP548" s="24"/>
      <c r="HQ548" s="24"/>
      <c r="HR548" s="24"/>
      <c r="HS548" s="24"/>
      <c r="HT548" s="24"/>
      <c r="HU548" s="24"/>
      <c r="HV548" s="24"/>
      <c r="HW548" s="24"/>
      <c r="HX548" s="24"/>
      <c r="HY548" s="24"/>
      <c r="HZ548" s="24"/>
      <c r="IA548" s="24"/>
      <c r="IB548" s="24"/>
      <c r="IC548" s="24"/>
      <c r="ID548" s="24"/>
      <c r="IE548" s="24"/>
      <c r="IF548" s="24"/>
      <c r="IG548" s="24"/>
      <c r="IH548" s="24"/>
      <c r="II548" s="24"/>
      <c r="IJ548" s="24"/>
      <c r="IK548" s="24"/>
      <c r="IL548" s="24"/>
      <c r="IM548" s="24"/>
      <c r="IN548" s="24"/>
      <c r="IO548" s="24"/>
      <c r="IP548" s="24"/>
      <c r="IQ548" s="24"/>
      <c r="IR548" s="24"/>
      <c r="IS548" s="24"/>
      <c r="IT548" s="24"/>
      <c r="IU548" s="24"/>
      <c r="IV548" s="24"/>
    </row>
    <row r="549" spans="1:256" s="22" customFormat="1" ht="11.25">
      <c r="A549" s="24"/>
      <c r="B549" s="24" t="s">
        <v>14</v>
      </c>
      <c r="C549" s="27"/>
      <c r="D549" s="27"/>
      <c r="E549" s="27"/>
      <c r="F549" s="27"/>
      <c r="G549" s="27"/>
      <c r="H549" s="27">
        <v>5</v>
      </c>
      <c r="I549" s="27">
        <v>1</v>
      </c>
      <c r="J549" s="27" t="s">
        <v>379</v>
      </c>
      <c r="K549" s="27" t="s">
        <v>17</v>
      </c>
      <c r="L549" s="27"/>
      <c r="M549" s="27"/>
      <c r="N549" s="27">
        <v>10</v>
      </c>
      <c r="O549" s="27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  <c r="FJ549" s="24"/>
      <c r="FK549" s="24"/>
      <c r="FL549" s="24"/>
      <c r="FM549" s="24"/>
      <c r="FN549" s="24"/>
      <c r="FO549" s="24"/>
      <c r="FP549" s="24"/>
      <c r="FQ549" s="24"/>
      <c r="FR549" s="24"/>
      <c r="FS549" s="24"/>
      <c r="FT549" s="24"/>
      <c r="FU549" s="24"/>
      <c r="FV549" s="24"/>
      <c r="FW549" s="24"/>
      <c r="FX549" s="24"/>
      <c r="FY549" s="24"/>
      <c r="FZ549" s="24"/>
      <c r="GA549" s="24"/>
      <c r="GB549" s="24"/>
      <c r="GC549" s="24"/>
      <c r="GD549" s="24"/>
      <c r="GE549" s="24"/>
      <c r="GF549" s="24"/>
      <c r="GG549" s="24"/>
      <c r="GH549" s="24"/>
      <c r="GI549" s="24"/>
      <c r="GJ549" s="24"/>
      <c r="GK549" s="24"/>
      <c r="GL549" s="24"/>
      <c r="GM549" s="24"/>
      <c r="GN549" s="24"/>
      <c r="GO549" s="24"/>
      <c r="GP549" s="24"/>
      <c r="GQ549" s="24"/>
      <c r="GR549" s="24"/>
      <c r="GS549" s="24"/>
      <c r="GT549" s="24"/>
      <c r="GU549" s="24"/>
      <c r="GV549" s="24"/>
      <c r="GW549" s="24"/>
      <c r="GX549" s="24"/>
      <c r="GY549" s="24"/>
      <c r="GZ549" s="24"/>
      <c r="HA549" s="24"/>
      <c r="HB549" s="24"/>
      <c r="HC549" s="24"/>
      <c r="HD549" s="24"/>
      <c r="HE549" s="24"/>
      <c r="HF549" s="24"/>
      <c r="HG549" s="24"/>
      <c r="HH549" s="24"/>
      <c r="HI549" s="24"/>
      <c r="HJ549" s="24"/>
      <c r="HK549" s="24"/>
      <c r="HL549" s="24"/>
      <c r="HM549" s="24"/>
      <c r="HN549" s="24"/>
      <c r="HO549" s="24"/>
      <c r="HP549" s="24"/>
      <c r="HQ549" s="24"/>
      <c r="HR549" s="24"/>
      <c r="HS549" s="24"/>
      <c r="HT549" s="24"/>
      <c r="HU549" s="24"/>
      <c r="HV549" s="24"/>
      <c r="HW549" s="24"/>
      <c r="HX549" s="24"/>
      <c r="HY549" s="24"/>
      <c r="HZ549" s="24"/>
      <c r="IA549" s="24"/>
      <c r="IB549" s="24"/>
      <c r="IC549" s="24"/>
      <c r="ID549" s="24"/>
      <c r="IE549" s="24"/>
      <c r="IF549" s="24"/>
      <c r="IG549" s="24"/>
      <c r="IH549" s="24"/>
      <c r="II549" s="24"/>
      <c r="IJ549" s="24"/>
      <c r="IK549" s="24"/>
      <c r="IL549" s="24"/>
      <c r="IM549" s="24"/>
      <c r="IN549" s="24"/>
      <c r="IO549" s="24"/>
      <c r="IP549" s="24"/>
      <c r="IQ549" s="24"/>
      <c r="IR549" s="24"/>
      <c r="IS549" s="24"/>
      <c r="IT549" s="24"/>
      <c r="IU549" s="24"/>
      <c r="IV549" s="24"/>
    </row>
    <row r="550" spans="1:256" s="22" customFormat="1" ht="11.25">
      <c r="A550" s="24"/>
      <c r="B550" s="24" t="s">
        <v>16</v>
      </c>
      <c r="C550" s="27"/>
      <c r="D550" s="27"/>
      <c r="E550" s="27"/>
      <c r="F550" s="27"/>
      <c r="G550" s="27"/>
      <c r="H550" s="27">
        <v>5</v>
      </c>
      <c r="I550" s="27">
        <v>1</v>
      </c>
      <c r="J550" s="27" t="s">
        <v>591</v>
      </c>
      <c r="K550" s="27" t="s">
        <v>18</v>
      </c>
      <c r="L550" s="27"/>
      <c r="M550" s="27"/>
      <c r="N550" s="27"/>
      <c r="O550" s="27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  <c r="FJ550" s="24"/>
      <c r="FK550" s="24"/>
      <c r="FL550" s="24"/>
      <c r="FM550" s="24"/>
      <c r="FN550" s="24"/>
      <c r="FO550" s="24"/>
      <c r="FP550" s="24"/>
      <c r="FQ550" s="24"/>
      <c r="FR550" s="24"/>
      <c r="FS550" s="24"/>
      <c r="FT550" s="24"/>
      <c r="FU550" s="24"/>
      <c r="FV550" s="24"/>
      <c r="FW550" s="24"/>
      <c r="FX550" s="24"/>
      <c r="FY550" s="24"/>
      <c r="FZ550" s="24"/>
      <c r="GA550" s="24"/>
      <c r="GB550" s="24"/>
      <c r="GC550" s="24"/>
      <c r="GD550" s="24"/>
      <c r="GE550" s="24"/>
      <c r="GF550" s="24"/>
      <c r="GG550" s="24"/>
      <c r="GH550" s="24"/>
      <c r="GI550" s="24"/>
      <c r="GJ550" s="24"/>
      <c r="GK550" s="24"/>
      <c r="GL550" s="24"/>
      <c r="GM550" s="24"/>
      <c r="GN550" s="24"/>
      <c r="GO550" s="24"/>
      <c r="GP550" s="24"/>
      <c r="GQ550" s="24"/>
      <c r="GR550" s="24"/>
      <c r="GS550" s="24"/>
      <c r="GT550" s="24"/>
      <c r="GU550" s="24"/>
      <c r="GV550" s="24"/>
      <c r="GW550" s="24"/>
      <c r="GX550" s="24"/>
      <c r="GY550" s="24"/>
      <c r="GZ550" s="24"/>
      <c r="HA550" s="24"/>
      <c r="HB550" s="24"/>
      <c r="HC550" s="24"/>
      <c r="HD550" s="24"/>
      <c r="HE550" s="24"/>
      <c r="HF550" s="24"/>
      <c r="HG550" s="24"/>
      <c r="HH550" s="24"/>
      <c r="HI550" s="24"/>
      <c r="HJ550" s="24"/>
      <c r="HK550" s="24"/>
      <c r="HL550" s="24"/>
      <c r="HM550" s="24"/>
      <c r="HN550" s="24"/>
      <c r="HO550" s="24"/>
      <c r="HP550" s="24"/>
      <c r="HQ550" s="24"/>
      <c r="HR550" s="24"/>
      <c r="HS550" s="24"/>
      <c r="HT550" s="24"/>
      <c r="HU550" s="24"/>
      <c r="HV550" s="24"/>
      <c r="HW550" s="24"/>
      <c r="HX550" s="24"/>
      <c r="HY550" s="24"/>
      <c r="HZ550" s="24"/>
      <c r="IA550" s="24"/>
      <c r="IB550" s="24"/>
      <c r="IC550" s="24"/>
      <c r="ID550" s="24"/>
      <c r="IE550" s="24"/>
      <c r="IF550" s="24"/>
      <c r="IG550" s="24"/>
      <c r="IH550" s="24"/>
      <c r="II550" s="24"/>
      <c r="IJ550" s="24"/>
      <c r="IK550" s="24"/>
      <c r="IL550" s="24"/>
      <c r="IM550" s="24"/>
      <c r="IN550" s="24"/>
      <c r="IO550" s="24"/>
      <c r="IP550" s="24"/>
      <c r="IQ550" s="24"/>
      <c r="IR550" s="24"/>
      <c r="IS550" s="24"/>
      <c r="IT550" s="24"/>
      <c r="IU550" s="24"/>
      <c r="IV550" s="24"/>
    </row>
    <row r="551" spans="1:256" s="22" customFormat="1" ht="11.25">
      <c r="A551" s="24"/>
      <c r="B551" s="24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  <c r="FV551" s="24"/>
      <c r="FW551" s="24"/>
      <c r="FX551" s="24"/>
      <c r="FY551" s="24"/>
      <c r="FZ551" s="24"/>
      <c r="GA551" s="24"/>
      <c r="GB551" s="24"/>
      <c r="GC551" s="24"/>
      <c r="GD551" s="24"/>
      <c r="GE551" s="24"/>
      <c r="GF551" s="24"/>
      <c r="GG551" s="24"/>
      <c r="GH551" s="24"/>
      <c r="GI551" s="24"/>
      <c r="GJ551" s="24"/>
      <c r="GK551" s="24"/>
      <c r="GL551" s="24"/>
      <c r="GM551" s="24"/>
      <c r="GN551" s="24"/>
      <c r="GO551" s="24"/>
      <c r="GP551" s="24"/>
      <c r="GQ551" s="24"/>
      <c r="GR551" s="24"/>
      <c r="GS551" s="24"/>
      <c r="GT551" s="24"/>
      <c r="GU551" s="24"/>
      <c r="GV551" s="24"/>
      <c r="GW551" s="24"/>
      <c r="GX551" s="24"/>
      <c r="GY551" s="24"/>
      <c r="GZ551" s="24"/>
      <c r="HA551" s="24"/>
      <c r="HB551" s="24"/>
      <c r="HC551" s="24"/>
      <c r="HD551" s="24"/>
      <c r="HE551" s="24"/>
      <c r="HF551" s="24"/>
      <c r="HG551" s="24"/>
      <c r="HH551" s="24"/>
      <c r="HI551" s="24"/>
      <c r="HJ551" s="24"/>
      <c r="HK551" s="24"/>
      <c r="HL551" s="24"/>
      <c r="HM551" s="24"/>
      <c r="HN551" s="24"/>
      <c r="HO551" s="24"/>
      <c r="HP551" s="24"/>
      <c r="HQ551" s="24"/>
      <c r="HR551" s="24"/>
      <c r="HS551" s="24"/>
      <c r="HT551" s="24"/>
      <c r="HU551" s="24"/>
      <c r="HV551" s="24"/>
      <c r="HW551" s="24"/>
      <c r="HX551" s="24"/>
      <c r="HY551" s="24"/>
      <c r="HZ551" s="24"/>
      <c r="IA551" s="24"/>
      <c r="IB551" s="24"/>
      <c r="IC551" s="24"/>
      <c r="ID551" s="24"/>
      <c r="IE551" s="24"/>
      <c r="IF551" s="24"/>
      <c r="IG551" s="24"/>
      <c r="IH551" s="24"/>
      <c r="II551" s="24"/>
      <c r="IJ551" s="24"/>
      <c r="IK551" s="24"/>
      <c r="IL551" s="24"/>
      <c r="IM551" s="24"/>
      <c r="IN551" s="24"/>
      <c r="IO551" s="24"/>
      <c r="IP551" s="24"/>
      <c r="IQ551" s="24"/>
      <c r="IR551" s="24"/>
      <c r="IS551" s="24"/>
      <c r="IT551" s="24"/>
      <c r="IU551" s="24"/>
      <c r="IV551" s="24"/>
    </row>
    <row r="552" spans="1:256" s="22" customFormat="1" ht="11.25">
      <c r="A552" s="24"/>
      <c r="B552" s="24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  <c r="FJ552" s="24"/>
      <c r="FK552" s="24"/>
      <c r="FL552" s="24"/>
      <c r="FM552" s="24"/>
      <c r="FN552" s="24"/>
      <c r="FO552" s="24"/>
      <c r="FP552" s="24"/>
      <c r="FQ552" s="24"/>
      <c r="FR552" s="24"/>
      <c r="FS552" s="24"/>
      <c r="FT552" s="24"/>
      <c r="FU552" s="24"/>
      <c r="FV552" s="24"/>
      <c r="FW552" s="24"/>
      <c r="FX552" s="24"/>
      <c r="FY552" s="24"/>
      <c r="FZ552" s="24"/>
      <c r="GA552" s="24"/>
      <c r="GB552" s="24"/>
      <c r="GC552" s="24"/>
      <c r="GD552" s="24"/>
      <c r="GE552" s="24"/>
      <c r="GF552" s="24"/>
      <c r="GG552" s="24"/>
      <c r="GH552" s="24"/>
      <c r="GI552" s="24"/>
      <c r="GJ552" s="24"/>
      <c r="GK552" s="24"/>
      <c r="GL552" s="24"/>
      <c r="GM552" s="24"/>
      <c r="GN552" s="24"/>
      <c r="GO552" s="24"/>
      <c r="GP552" s="24"/>
      <c r="GQ552" s="24"/>
      <c r="GR552" s="24"/>
      <c r="GS552" s="24"/>
      <c r="GT552" s="24"/>
      <c r="GU552" s="24"/>
      <c r="GV552" s="24"/>
      <c r="GW552" s="24"/>
      <c r="GX552" s="24"/>
      <c r="GY552" s="24"/>
      <c r="GZ552" s="24"/>
      <c r="HA552" s="24"/>
      <c r="HB552" s="24"/>
      <c r="HC552" s="24"/>
      <c r="HD552" s="24"/>
      <c r="HE552" s="24"/>
      <c r="HF552" s="24"/>
      <c r="HG552" s="24"/>
      <c r="HH552" s="24"/>
      <c r="HI552" s="24"/>
      <c r="HJ552" s="24"/>
      <c r="HK552" s="24"/>
      <c r="HL552" s="24"/>
      <c r="HM552" s="24"/>
      <c r="HN552" s="24"/>
      <c r="HO552" s="24"/>
      <c r="HP552" s="24"/>
      <c r="HQ552" s="24"/>
      <c r="HR552" s="24"/>
      <c r="HS552" s="24"/>
      <c r="HT552" s="24"/>
      <c r="HU552" s="24"/>
      <c r="HV552" s="24"/>
      <c r="HW552" s="24"/>
      <c r="HX552" s="24"/>
      <c r="HY552" s="24"/>
      <c r="HZ552" s="24"/>
      <c r="IA552" s="24"/>
      <c r="IB552" s="24"/>
      <c r="IC552" s="24"/>
      <c r="ID552" s="24"/>
      <c r="IE552" s="24"/>
      <c r="IF552" s="24"/>
      <c r="IG552" s="24"/>
      <c r="IH552" s="24"/>
      <c r="II552" s="24"/>
      <c r="IJ552" s="24"/>
      <c r="IK552" s="24"/>
      <c r="IL552" s="24"/>
      <c r="IM552" s="24"/>
      <c r="IN552" s="24"/>
      <c r="IO552" s="24"/>
      <c r="IP552" s="24"/>
      <c r="IQ552" s="24"/>
      <c r="IR552" s="24"/>
      <c r="IS552" s="24"/>
      <c r="IT552" s="24"/>
      <c r="IU552" s="24"/>
      <c r="IV552" s="24"/>
    </row>
    <row r="553" spans="1:256" s="22" customFormat="1" ht="11.25">
      <c r="A553" s="24"/>
      <c r="B553" s="24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  <c r="FV553" s="24"/>
      <c r="FW553" s="24"/>
      <c r="FX553" s="24"/>
      <c r="FY553" s="24"/>
      <c r="FZ553" s="24"/>
      <c r="GA553" s="24"/>
      <c r="GB553" s="24"/>
      <c r="GC553" s="24"/>
      <c r="GD553" s="24"/>
      <c r="GE553" s="24"/>
      <c r="GF553" s="24"/>
      <c r="GG553" s="24"/>
      <c r="GH553" s="24"/>
      <c r="GI553" s="24"/>
      <c r="GJ553" s="24"/>
      <c r="GK553" s="24"/>
      <c r="GL553" s="24"/>
      <c r="GM553" s="24"/>
      <c r="GN553" s="24"/>
      <c r="GO553" s="24"/>
      <c r="GP553" s="24"/>
      <c r="GQ553" s="24"/>
      <c r="GR553" s="24"/>
      <c r="GS553" s="24"/>
      <c r="GT553" s="24"/>
      <c r="GU553" s="24"/>
      <c r="GV553" s="24"/>
      <c r="GW553" s="24"/>
      <c r="GX553" s="24"/>
      <c r="GY553" s="24"/>
      <c r="GZ553" s="24"/>
      <c r="HA553" s="24"/>
      <c r="HB553" s="24"/>
      <c r="HC553" s="24"/>
      <c r="HD553" s="24"/>
      <c r="HE553" s="24"/>
      <c r="HF553" s="24"/>
      <c r="HG553" s="24"/>
      <c r="HH553" s="24"/>
      <c r="HI553" s="24"/>
      <c r="HJ553" s="24"/>
      <c r="HK553" s="24"/>
      <c r="HL553" s="24"/>
      <c r="HM553" s="24"/>
      <c r="HN553" s="24"/>
      <c r="HO553" s="24"/>
      <c r="HP553" s="24"/>
      <c r="HQ553" s="24"/>
      <c r="HR553" s="24"/>
      <c r="HS553" s="24"/>
      <c r="HT553" s="24"/>
      <c r="HU553" s="24"/>
      <c r="HV553" s="24"/>
      <c r="HW553" s="24"/>
      <c r="HX553" s="24"/>
      <c r="HY553" s="24"/>
      <c r="HZ553" s="24"/>
      <c r="IA553" s="24"/>
      <c r="IB553" s="24"/>
      <c r="IC553" s="24"/>
      <c r="ID553" s="24"/>
      <c r="IE553" s="24"/>
      <c r="IF553" s="24"/>
      <c r="IG553" s="24"/>
      <c r="IH553" s="24"/>
      <c r="II553" s="24"/>
      <c r="IJ553" s="24"/>
      <c r="IK553" s="24"/>
      <c r="IL553" s="24"/>
      <c r="IM553" s="24"/>
      <c r="IN553" s="24"/>
      <c r="IO553" s="24"/>
      <c r="IP553" s="24"/>
      <c r="IQ553" s="24"/>
      <c r="IR553" s="24"/>
      <c r="IS553" s="24"/>
      <c r="IT553" s="24"/>
      <c r="IU553" s="24"/>
      <c r="IV553" s="24"/>
    </row>
    <row r="554" spans="1:256" s="22" customFormat="1" ht="11.25">
      <c r="A554" s="24"/>
      <c r="B554" s="24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  <c r="FJ554" s="24"/>
      <c r="FK554" s="24"/>
      <c r="FL554" s="24"/>
      <c r="FM554" s="24"/>
      <c r="FN554" s="24"/>
      <c r="FO554" s="24"/>
      <c r="FP554" s="24"/>
      <c r="FQ554" s="24"/>
      <c r="FR554" s="24"/>
      <c r="FS554" s="24"/>
      <c r="FT554" s="24"/>
      <c r="FU554" s="24"/>
      <c r="FV554" s="24"/>
      <c r="FW554" s="24"/>
      <c r="FX554" s="24"/>
      <c r="FY554" s="24"/>
      <c r="FZ554" s="24"/>
      <c r="GA554" s="24"/>
      <c r="GB554" s="24"/>
      <c r="GC554" s="24"/>
      <c r="GD554" s="24"/>
      <c r="GE554" s="24"/>
      <c r="GF554" s="24"/>
      <c r="GG554" s="24"/>
      <c r="GH554" s="24"/>
      <c r="GI554" s="24"/>
      <c r="GJ554" s="24"/>
      <c r="GK554" s="24"/>
      <c r="GL554" s="24"/>
      <c r="GM554" s="24"/>
      <c r="GN554" s="24"/>
      <c r="GO554" s="24"/>
      <c r="GP554" s="24"/>
      <c r="GQ554" s="24"/>
      <c r="GR554" s="24"/>
      <c r="GS554" s="24"/>
      <c r="GT554" s="24"/>
      <c r="GU554" s="24"/>
      <c r="GV554" s="24"/>
      <c r="GW554" s="24"/>
      <c r="GX554" s="24"/>
      <c r="GY554" s="24"/>
      <c r="GZ554" s="24"/>
      <c r="HA554" s="24"/>
      <c r="HB554" s="24"/>
      <c r="HC554" s="24"/>
      <c r="HD554" s="24"/>
      <c r="HE554" s="24"/>
      <c r="HF554" s="24"/>
      <c r="HG554" s="24"/>
      <c r="HH554" s="24"/>
      <c r="HI554" s="24"/>
      <c r="HJ554" s="24"/>
      <c r="HK554" s="24"/>
      <c r="HL554" s="24"/>
      <c r="HM554" s="24"/>
      <c r="HN554" s="24"/>
      <c r="HO554" s="24"/>
      <c r="HP554" s="24"/>
      <c r="HQ554" s="24"/>
      <c r="HR554" s="24"/>
      <c r="HS554" s="24"/>
      <c r="HT554" s="24"/>
      <c r="HU554" s="24"/>
      <c r="HV554" s="24"/>
      <c r="HW554" s="24"/>
      <c r="HX554" s="24"/>
      <c r="HY554" s="24"/>
      <c r="HZ554" s="24"/>
      <c r="IA554" s="24"/>
      <c r="IB554" s="24"/>
      <c r="IC554" s="24"/>
      <c r="ID554" s="24"/>
      <c r="IE554" s="24"/>
      <c r="IF554" s="24"/>
      <c r="IG554" s="24"/>
      <c r="IH554" s="24"/>
      <c r="II554" s="24"/>
      <c r="IJ554" s="24"/>
      <c r="IK554" s="24"/>
      <c r="IL554" s="24"/>
      <c r="IM554" s="24"/>
      <c r="IN554" s="24"/>
      <c r="IO554" s="24"/>
      <c r="IP554" s="24"/>
      <c r="IQ554" s="24"/>
      <c r="IR554" s="24"/>
      <c r="IS554" s="24"/>
      <c r="IT554" s="24"/>
      <c r="IU554" s="24"/>
      <c r="IV554" s="24"/>
    </row>
    <row r="555" spans="1:256" s="22" customFormat="1" ht="11.25">
      <c r="A555" s="24"/>
      <c r="B555" s="24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  <c r="FJ555" s="24"/>
      <c r="FK555" s="24"/>
      <c r="FL555" s="24"/>
      <c r="FM555" s="24"/>
      <c r="FN555" s="24"/>
      <c r="FO555" s="24"/>
      <c r="FP555" s="24"/>
      <c r="FQ555" s="24"/>
      <c r="FR555" s="24"/>
      <c r="FS555" s="24"/>
      <c r="FT555" s="24"/>
      <c r="FU555" s="24"/>
      <c r="FV555" s="24"/>
      <c r="FW555" s="24"/>
      <c r="FX555" s="24"/>
      <c r="FY555" s="24"/>
      <c r="FZ555" s="24"/>
      <c r="GA555" s="24"/>
      <c r="GB555" s="24"/>
      <c r="GC555" s="24"/>
      <c r="GD555" s="24"/>
      <c r="GE555" s="24"/>
      <c r="GF555" s="24"/>
      <c r="GG555" s="24"/>
      <c r="GH555" s="24"/>
      <c r="GI555" s="24"/>
      <c r="GJ555" s="24"/>
      <c r="GK555" s="24"/>
      <c r="GL555" s="24"/>
      <c r="GM555" s="24"/>
      <c r="GN555" s="24"/>
      <c r="GO555" s="24"/>
      <c r="GP555" s="24"/>
      <c r="GQ555" s="24"/>
      <c r="GR555" s="24"/>
      <c r="GS555" s="24"/>
      <c r="GT555" s="24"/>
      <c r="GU555" s="24"/>
      <c r="GV555" s="24"/>
      <c r="GW555" s="24"/>
      <c r="GX555" s="24"/>
      <c r="GY555" s="24"/>
      <c r="GZ555" s="24"/>
      <c r="HA555" s="24"/>
      <c r="HB555" s="24"/>
      <c r="HC555" s="24"/>
      <c r="HD555" s="24"/>
      <c r="HE555" s="24"/>
      <c r="HF555" s="24"/>
      <c r="HG555" s="24"/>
      <c r="HH555" s="24"/>
      <c r="HI555" s="24"/>
      <c r="HJ555" s="24"/>
      <c r="HK555" s="24"/>
      <c r="HL555" s="24"/>
      <c r="HM555" s="24"/>
      <c r="HN555" s="24"/>
      <c r="HO555" s="24"/>
      <c r="HP555" s="24"/>
      <c r="HQ555" s="24"/>
      <c r="HR555" s="24"/>
      <c r="HS555" s="24"/>
      <c r="HT555" s="24"/>
      <c r="HU555" s="24"/>
      <c r="HV555" s="24"/>
      <c r="HW555" s="24"/>
      <c r="HX555" s="24"/>
      <c r="HY555" s="24"/>
      <c r="HZ555" s="24"/>
      <c r="IA555" s="24"/>
      <c r="IB555" s="24"/>
      <c r="IC555" s="24"/>
      <c r="ID555" s="24"/>
      <c r="IE555" s="24"/>
      <c r="IF555" s="24"/>
      <c r="IG555" s="24"/>
      <c r="IH555" s="24"/>
      <c r="II555" s="24"/>
      <c r="IJ555" s="24"/>
      <c r="IK555" s="24"/>
      <c r="IL555" s="24"/>
      <c r="IM555" s="24"/>
      <c r="IN555" s="24"/>
      <c r="IO555" s="24"/>
      <c r="IP555" s="24"/>
      <c r="IQ555" s="24"/>
      <c r="IR555" s="24"/>
      <c r="IS555" s="24"/>
      <c r="IT555" s="24"/>
      <c r="IU555" s="24"/>
      <c r="IV555" s="24"/>
    </row>
    <row r="556" spans="1:256" s="22" customFormat="1" ht="11.25">
      <c r="A556" s="24"/>
      <c r="B556" s="24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  <c r="FV556" s="24"/>
      <c r="FW556" s="24"/>
      <c r="FX556" s="24"/>
      <c r="FY556" s="24"/>
      <c r="FZ556" s="24"/>
      <c r="GA556" s="24"/>
      <c r="GB556" s="24"/>
      <c r="GC556" s="24"/>
      <c r="GD556" s="24"/>
      <c r="GE556" s="24"/>
      <c r="GF556" s="24"/>
      <c r="GG556" s="24"/>
      <c r="GH556" s="24"/>
      <c r="GI556" s="24"/>
      <c r="GJ556" s="24"/>
      <c r="GK556" s="24"/>
      <c r="GL556" s="24"/>
      <c r="GM556" s="24"/>
      <c r="GN556" s="24"/>
      <c r="GO556" s="24"/>
      <c r="GP556" s="24"/>
      <c r="GQ556" s="24"/>
      <c r="GR556" s="24"/>
      <c r="GS556" s="24"/>
      <c r="GT556" s="24"/>
      <c r="GU556" s="24"/>
      <c r="GV556" s="24"/>
      <c r="GW556" s="24"/>
      <c r="GX556" s="24"/>
      <c r="GY556" s="24"/>
      <c r="GZ556" s="24"/>
      <c r="HA556" s="24"/>
      <c r="HB556" s="24"/>
      <c r="HC556" s="24"/>
      <c r="HD556" s="24"/>
      <c r="HE556" s="24"/>
      <c r="HF556" s="24"/>
      <c r="HG556" s="24"/>
      <c r="HH556" s="24"/>
      <c r="HI556" s="24"/>
      <c r="HJ556" s="24"/>
      <c r="HK556" s="24"/>
      <c r="HL556" s="24"/>
      <c r="HM556" s="24"/>
      <c r="HN556" s="24"/>
      <c r="HO556" s="24"/>
      <c r="HP556" s="24"/>
      <c r="HQ556" s="24"/>
      <c r="HR556" s="24"/>
      <c r="HS556" s="24"/>
      <c r="HT556" s="24"/>
      <c r="HU556" s="24"/>
      <c r="HV556" s="24"/>
      <c r="HW556" s="24"/>
      <c r="HX556" s="24"/>
      <c r="HY556" s="24"/>
      <c r="HZ556" s="24"/>
      <c r="IA556" s="24"/>
      <c r="IB556" s="24"/>
      <c r="IC556" s="24"/>
      <c r="ID556" s="24"/>
      <c r="IE556" s="24"/>
      <c r="IF556" s="24"/>
      <c r="IG556" s="24"/>
      <c r="IH556" s="24"/>
      <c r="II556" s="24"/>
      <c r="IJ556" s="24"/>
      <c r="IK556" s="24"/>
      <c r="IL556" s="24"/>
      <c r="IM556" s="24"/>
      <c r="IN556" s="24"/>
      <c r="IO556" s="24"/>
      <c r="IP556" s="24"/>
      <c r="IQ556" s="24"/>
      <c r="IR556" s="24"/>
      <c r="IS556" s="24"/>
      <c r="IT556" s="24"/>
      <c r="IU556" s="24"/>
      <c r="IV556" s="24"/>
    </row>
    <row r="557" spans="1:256" s="22" customFormat="1" ht="11.25">
      <c r="A557" s="24"/>
      <c r="B557" s="24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  <c r="FV557" s="24"/>
      <c r="FW557" s="24"/>
      <c r="FX557" s="24"/>
      <c r="FY557" s="24"/>
      <c r="FZ557" s="24"/>
      <c r="GA557" s="24"/>
      <c r="GB557" s="24"/>
      <c r="GC557" s="24"/>
      <c r="GD557" s="24"/>
      <c r="GE557" s="24"/>
      <c r="GF557" s="24"/>
      <c r="GG557" s="24"/>
      <c r="GH557" s="24"/>
      <c r="GI557" s="24"/>
      <c r="GJ557" s="24"/>
      <c r="GK557" s="24"/>
      <c r="GL557" s="24"/>
      <c r="GM557" s="24"/>
      <c r="GN557" s="24"/>
      <c r="GO557" s="24"/>
      <c r="GP557" s="24"/>
      <c r="GQ557" s="24"/>
      <c r="GR557" s="24"/>
      <c r="GS557" s="24"/>
      <c r="GT557" s="24"/>
      <c r="GU557" s="24"/>
      <c r="GV557" s="24"/>
      <c r="GW557" s="24"/>
      <c r="GX557" s="24"/>
      <c r="GY557" s="24"/>
      <c r="GZ557" s="24"/>
      <c r="HA557" s="24"/>
      <c r="HB557" s="24"/>
      <c r="HC557" s="24"/>
      <c r="HD557" s="24"/>
      <c r="HE557" s="24"/>
      <c r="HF557" s="24"/>
      <c r="HG557" s="24"/>
      <c r="HH557" s="24"/>
      <c r="HI557" s="24"/>
      <c r="HJ557" s="24"/>
      <c r="HK557" s="24"/>
      <c r="HL557" s="24"/>
      <c r="HM557" s="24"/>
      <c r="HN557" s="24"/>
      <c r="HO557" s="24"/>
      <c r="HP557" s="24"/>
      <c r="HQ557" s="24"/>
      <c r="HR557" s="24"/>
      <c r="HS557" s="24"/>
      <c r="HT557" s="24"/>
      <c r="HU557" s="24"/>
      <c r="HV557" s="24"/>
      <c r="HW557" s="24"/>
      <c r="HX557" s="24"/>
      <c r="HY557" s="24"/>
      <c r="HZ557" s="24"/>
      <c r="IA557" s="24"/>
      <c r="IB557" s="24"/>
      <c r="IC557" s="24"/>
      <c r="ID557" s="24"/>
      <c r="IE557" s="24"/>
      <c r="IF557" s="24"/>
      <c r="IG557" s="24"/>
      <c r="IH557" s="24"/>
      <c r="II557" s="24"/>
      <c r="IJ557" s="24"/>
      <c r="IK557" s="24"/>
      <c r="IL557" s="24"/>
      <c r="IM557" s="24"/>
      <c r="IN557" s="24"/>
      <c r="IO557" s="24"/>
      <c r="IP557" s="24"/>
      <c r="IQ557" s="24"/>
      <c r="IR557" s="24"/>
      <c r="IS557" s="24"/>
      <c r="IT557" s="24"/>
      <c r="IU557" s="24"/>
      <c r="IV557" s="24"/>
    </row>
    <row r="558" spans="1:256" s="22" customFormat="1" ht="11.25">
      <c r="A558" s="24" t="s">
        <v>424</v>
      </c>
      <c r="B558" s="24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  <c r="FJ558" s="24"/>
      <c r="FK558" s="24"/>
      <c r="FL558" s="24"/>
      <c r="FM558" s="24"/>
      <c r="FN558" s="24"/>
      <c r="FO558" s="24"/>
      <c r="FP558" s="24"/>
      <c r="FQ558" s="24"/>
      <c r="FR558" s="24"/>
      <c r="FS558" s="24"/>
      <c r="FT558" s="24"/>
      <c r="FU558" s="24"/>
      <c r="FV558" s="24"/>
      <c r="FW558" s="24"/>
      <c r="FX558" s="24"/>
      <c r="FY558" s="24"/>
      <c r="FZ558" s="24"/>
      <c r="GA558" s="24"/>
      <c r="GB558" s="24"/>
      <c r="GC558" s="24"/>
      <c r="GD558" s="24"/>
      <c r="GE558" s="24"/>
      <c r="GF558" s="24"/>
      <c r="GG558" s="24"/>
      <c r="GH558" s="24"/>
      <c r="GI558" s="24"/>
      <c r="GJ558" s="24"/>
      <c r="GK558" s="24"/>
      <c r="GL558" s="24"/>
      <c r="GM558" s="24"/>
      <c r="GN558" s="24"/>
      <c r="GO558" s="24"/>
      <c r="GP558" s="24"/>
      <c r="GQ558" s="24"/>
      <c r="GR558" s="24"/>
      <c r="GS558" s="24"/>
      <c r="GT558" s="24"/>
      <c r="GU558" s="24"/>
      <c r="GV558" s="24"/>
      <c r="GW558" s="24"/>
      <c r="GX558" s="24"/>
      <c r="GY558" s="24"/>
      <c r="GZ558" s="24"/>
      <c r="HA558" s="24"/>
      <c r="HB558" s="24"/>
      <c r="HC558" s="24"/>
      <c r="HD558" s="24"/>
      <c r="HE558" s="24"/>
      <c r="HF558" s="24"/>
      <c r="HG558" s="24"/>
      <c r="HH558" s="24"/>
      <c r="HI558" s="24"/>
      <c r="HJ558" s="24"/>
      <c r="HK558" s="24"/>
      <c r="HL558" s="24"/>
      <c r="HM558" s="24"/>
      <c r="HN558" s="24"/>
      <c r="HO558" s="24"/>
      <c r="HP558" s="24"/>
      <c r="HQ558" s="24"/>
      <c r="HR558" s="24"/>
      <c r="HS558" s="24"/>
      <c r="HT558" s="24"/>
      <c r="HU558" s="24"/>
      <c r="HV558" s="24"/>
      <c r="HW558" s="24"/>
      <c r="HX558" s="24"/>
      <c r="HY558" s="24"/>
      <c r="HZ558" s="24"/>
      <c r="IA558" s="24"/>
      <c r="IB558" s="24"/>
      <c r="IC558" s="24"/>
      <c r="ID558" s="24"/>
      <c r="IE558" s="24"/>
      <c r="IF558" s="24"/>
      <c r="IG558" s="24"/>
      <c r="IH558" s="24"/>
      <c r="II558" s="24"/>
      <c r="IJ558" s="24"/>
      <c r="IK558" s="24"/>
      <c r="IL558" s="24"/>
      <c r="IM558" s="24"/>
      <c r="IN558" s="24"/>
      <c r="IO558" s="24"/>
      <c r="IP558" s="24"/>
      <c r="IQ558" s="24"/>
      <c r="IR558" s="24"/>
      <c r="IS558" s="24"/>
      <c r="IT558" s="24"/>
      <c r="IU558" s="24"/>
      <c r="IV558" s="24"/>
    </row>
    <row r="559" spans="1:256" s="22" customFormat="1" ht="11.25">
      <c r="A559" s="24"/>
      <c r="B559" s="24" t="s">
        <v>927</v>
      </c>
      <c r="C559" s="27"/>
      <c r="D559" s="27"/>
      <c r="E559" s="27"/>
      <c r="F559" s="27"/>
      <c r="G559" s="27"/>
      <c r="H559" s="27">
        <v>1255</v>
      </c>
      <c r="I559" s="27">
        <v>0.1</v>
      </c>
      <c r="J559" s="27" t="s">
        <v>591</v>
      </c>
      <c r="K559" s="27" t="s">
        <v>854</v>
      </c>
      <c r="L559" s="27"/>
      <c r="M559" s="27"/>
      <c r="N559" s="27"/>
      <c r="O559" s="27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  <c r="FJ559" s="24"/>
      <c r="FK559" s="24"/>
      <c r="FL559" s="24"/>
      <c r="FM559" s="24"/>
      <c r="FN559" s="24"/>
      <c r="FO559" s="24"/>
      <c r="FP559" s="24"/>
      <c r="FQ559" s="24"/>
      <c r="FR559" s="24"/>
      <c r="FS559" s="24"/>
      <c r="FT559" s="24"/>
      <c r="FU559" s="24"/>
      <c r="FV559" s="24"/>
      <c r="FW559" s="24"/>
      <c r="FX559" s="24"/>
      <c r="FY559" s="24"/>
      <c r="FZ559" s="24"/>
      <c r="GA559" s="24"/>
      <c r="GB559" s="24"/>
      <c r="GC559" s="24"/>
      <c r="GD559" s="24"/>
      <c r="GE559" s="24"/>
      <c r="GF559" s="24"/>
      <c r="GG559" s="24"/>
      <c r="GH559" s="24"/>
      <c r="GI559" s="24"/>
      <c r="GJ559" s="24"/>
      <c r="GK559" s="24"/>
      <c r="GL559" s="24"/>
      <c r="GM559" s="24"/>
      <c r="GN559" s="24"/>
      <c r="GO559" s="24"/>
      <c r="GP559" s="24"/>
      <c r="GQ559" s="24"/>
      <c r="GR559" s="24"/>
      <c r="GS559" s="24"/>
      <c r="GT559" s="24"/>
      <c r="GU559" s="24"/>
      <c r="GV559" s="24"/>
      <c r="GW559" s="24"/>
      <c r="GX559" s="24"/>
      <c r="GY559" s="24"/>
      <c r="GZ559" s="24"/>
      <c r="HA559" s="24"/>
      <c r="HB559" s="24"/>
      <c r="HC559" s="24"/>
      <c r="HD559" s="24"/>
      <c r="HE559" s="24"/>
      <c r="HF559" s="24"/>
      <c r="HG559" s="24"/>
      <c r="HH559" s="24"/>
      <c r="HI559" s="24"/>
      <c r="HJ559" s="24"/>
      <c r="HK559" s="24"/>
      <c r="HL559" s="24"/>
      <c r="HM559" s="24"/>
      <c r="HN559" s="24"/>
      <c r="HO559" s="24"/>
      <c r="HP559" s="24"/>
      <c r="HQ559" s="24"/>
      <c r="HR559" s="24"/>
      <c r="HS559" s="24"/>
      <c r="HT559" s="24"/>
      <c r="HU559" s="24"/>
      <c r="HV559" s="24"/>
      <c r="HW559" s="24"/>
      <c r="HX559" s="24"/>
      <c r="HY559" s="24"/>
      <c r="HZ559" s="24"/>
      <c r="IA559" s="24"/>
      <c r="IB559" s="24"/>
      <c r="IC559" s="24"/>
      <c r="ID559" s="24"/>
      <c r="IE559" s="24"/>
      <c r="IF559" s="24"/>
      <c r="IG559" s="24"/>
      <c r="IH559" s="24"/>
      <c r="II559" s="24"/>
      <c r="IJ559" s="24"/>
      <c r="IK559" s="24"/>
      <c r="IL559" s="24"/>
      <c r="IM559" s="24"/>
      <c r="IN559" s="24"/>
      <c r="IO559" s="24"/>
      <c r="IP559" s="24"/>
      <c r="IQ559" s="24"/>
      <c r="IR559" s="24"/>
      <c r="IS559" s="24"/>
      <c r="IT559" s="24"/>
      <c r="IU559" s="24"/>
      <c r="IV559" s="24"/>
    </row>
    <row r="560" spans="1:256" s="22" customFormat="1" ht="11.25">
      <c r="A560" s="24"/>
      <c r="B560" s="24" t="s">
        <v>425</v>
      </c>
      <c r="C560" s="27"/>
      <c r="D560" s="27"/>
      <c r="E560" s="27"/>
      <c r="F560" s="27"/>
      <c r="G560" s="27"/>
      <c r="H560" s="27">
        <v>16525</v>
      </c>
      <c r="I560" s="27">
        <v>1.5</v>
      </c>
      <c r="J560" s="27" t="s">
        <v>817</v>
      </c>
      <c r="K560" s="27" t="s">
        <v>855</v>
      </c>
      <c r="L560" s="27" t="s">
        <v>856</v>
      </c>
      <c r="M560" s="27"/>
      <c r="N560" s="27"/>
      <c r="O560" s="27" t="s">
        <v>857</v>
      </c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  <c r="FJ560" s="24"/>
      <c r="FK560" s="24"/>
      <c r="FL560" s="24"/>
      <c r="FM560" s="24"/>
      <c r="FN560" s="24"/>
      <c r="FO560" s="24"/>
      <c r="FP560" s="24"/>
      <c r="FQ560" s="24"/>
      <c r="FR560" s="24"/>
      <c r="FS560" s="24"/>
      <c r="FT560" s="24"/>
      <c r="FU560" s="24"/>
      <c r="FV560" s="24"/>
      <c r="FW560" s="24"/>
      <c r="FX560" s="24"/>
      <c r="FY560" s="24"/>
      <c r="FZ560" s="24"/>
      <c r="GA560" s="24"/>
      <c r="GB560" s="24"/>
      <c r="GC560" s="24"/>
      <c r="GD560" s="24"/>
      <c r="GE560" s="24"/>
      <c r="GF560" s="24"/>
      <c r="GG560" s="24"/>
      <c r="GH560" s="24"/>
      <c r="GI560" s="24"/>
      <c r="GJ560" s="24"/>
      <c r="GK560" s="24"/>
      <c r="GL560" s="24"/>
      <c r="GM560" s="24"/>
      <c r="GN560" s="24"/>
      <c r="GO560" s="24"/>
      <c r="GP560" s="24"/>
      <c r="GQ560" s="24"/>
      <c r="GR560" s="24"/>
      <c r="GS560" s="24"/>
      <c r="GT560" s="24"/>
      <c r="GU560" s="24"/>
      <c r="GV560" s="24"/>
      <c r="GW560" s="24"/>
      <c r="GX560" s="24"/>
      <c r="GY560" s="24"/>
      <c r="GZ560" s="24"/>
      <c r="HA560" s="24"/>
      <c r="HB560" s="24"/>
      <c r="HC560" s="24"/>
      <c r="HD560" s="24"/>
      <c r="HE560" s="24"/>
      <c r="HF560" s="24"/>
      <c r="HG560" s="24"/>
      <c r="HH560" s="24"/>
      <c r="HI560" s="24"/>
      <c r="HJ560" s="24"/>
      <c r="HK560" s="24"/>
      <c r="HL560" s="24"/>
      <c r="HM560" s="24"/>
      <c r="HN560" s="24"/>
      <c r="HO560" s="24"/>
      <c r="HP560" s="24"/>
      <c r="HQ560" s="24"/>
      <c r="HR560" s="24"/>
      <c r="HS560" s="24"/>
      <c r="HT560" s="24"/>
      <c r="HU560" s="24"/>
      <c r="HV560" s="24"/>
      <c r="HW560" s="24"/>
      <c r="HX560" s="24"/>
      <c r="HY560" s="24"/>
      <c r="HZ560" s="24"/>
      <c r="IA560" s="24"/>
      <c r="IB560" s="24"/>
      <c r="IC560" s="24"/>
      <c r="ID560" s="24"/>
      <c r="IE560" s="24"/>
      <c r="IF560" s="24"/>
      <c r="IG560" s="24"/>
      <c r="IH560" s="24"/>
      <c r="II560" s="24"/>
      <c r="IJ560" s="24"/>
      <c r="IK560" s="24"/>
      <c r="IL560" s="24"/>
      <c r="IM560" s="24"/>
      <c r="IN560" s="24"/>
      <c r="IO560" s="24"/>
      <c r="IP560" s="24"/>
      <c r="IQ560" s="24"/>
      <c r="IR560" s="24"/>
      <c r="IS560" s="24"/>
      <c r="IT560" s="24"/>
      <c r="IU560" s="24"/>
      <c r="IV560" s="24"/>
    </row>
    <row r="561" spans="1:256" s="22" customFormat="1" ht="11.25">
      <c r="A561" s="24"/>
      <c r="B561" s="24" t="s">
        <v>426</v>
      </c>
      <c r="C561" s="27"/>
      <c r="D561" s="27"/>
      <c r="E561" s="27"/>
      <c r="F561" s="27"/>
      <c r="G561" s="27"/>
      <c r="H561" s="27">
        <v>25685</v>
      </c>
      <c r="I561" s="27">
        <v>1</v>
      </c>
      <c r="J561" s="27" t="s">
        <v>817</v>
      </c>
      <c r="K561" s="27" t="s">
        <v>855</v>
      </c>
      <c r="L561" s="27" t="s">
        <v>856</v>
      </c>
      <c r="M561" s="27"/>
      <c r="N561" s="27"/>
      <c r="O561" s="27" t="s">
        <v>857</v>
      </c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  <c r="FV561" s="24"/>
      <c r="FW561" s="24"/>
      <c r="FX561" s="24"/>
      <c r="FY561" s="24"/>
      <c r="FZ561" s="24"/>
      <c r="GA561" s="24"/>
      <c r="GB561" s="24"/>
      <c r="GC561" s="24"/>
      <c r="GD561" s="24"/>
      <c r="GE561" s="24"/>
      <c r="GF561" s="24"/>
      <c r="GG561" s="24"/>
      <c r="GH561" s="24"/>
      <c r="GI561" s="24"/>
      <c r="GJ561" s="24"/>
      <c r="GK561" s="24"/>
      <c r="GL561" s="24"/>
      <c r="GM561" s="24"/>
      <c r="GN561" s="24"/>
      <c r="GO561" s="24"/>
      <c r="GP561" s="24"/>
      <c r="GQ561" s="24"/>
      <c r="GR561" s="24"/>
      <c r="GS561" s="24"/>
      <c r="GT561" s="24"/>
      <c r="GU561" s="24"/>
      <c r="GV561" s="24"/>
      <c r="GW561" s="24"/>
      <c r="GX561" s="24"/>
      <c r="GY561" s="24"/>
      <c r="GZ561" s="24"/>
      <c r="HA561" s="24"/>
      <c r="HB561" s="24"/>
      <c r="HC561" s="24"/>
      <c r="HD561" s="24"/>
      <c r="HE561" s="24"/>
      <c r="HF561" s="24"/>
      <c r="HG561" s="24"/>
      <c r="HH561" s="24"/>
      <c r="HI561" s="24"/>
      <c r="HJ561" s="24"/>
      <c r="HK561" s="24"/>
      <c r="HL561" s="24"/>
      <c r="HM561" s="24"/>
      <c r="HN561" s="24"/>
      <c r="HO561" s="24"/>
      <c r="HP561" s="24"/>
      <c r="HQ561" s="24"/>
      <c r="HR561" s="24"/>
      <c r="HS561" s="24"/>
      <c r="HT561" s="24"/>
      <c r="HU561" s="24"/>
      <c r="HV561" s="24"/>
      <c r="HW561" s="24"/>
      <c r="HX561" s="24"/>
      <c r="HY561" s="24"/>
      <c r="HZ561" s="24"/>
      <c r="IA561" s="24"/>
      <c r="IB561" s="24"/>
      <c r="IC561" s="24"/>
      <c r="ID561" s="24"/>
      <c r="IE561" s="24"/>
      <c r="IF561" s="24"/>
      <c r="IG561" s="24"/>
      <c r="IH561" s="24"/>
      <c r="II561" s="24"/>
      <c r="IJ561" s="24"/>
      <c r="IK561" s="24"/>
      <c r="IL561" s="24"/>
      <c r="IM561" s="24"/>
      <c r="IN561" s="24"/>
      <c r="IO561" s="24"/>
      <c r="IP561" s="24"/>
      <c r="IQ561" s="24"/>
      <c r="IR561" s="24"/>
      <c r="IS561" s="24"/>
      <c r="IT561" s="24"/>
      <c r="IU561" s="24"/>
      <c r="IV561" s="24"/>
    </row>
    <row r="562" spans="1:256" s="22" customFormat="1" ht="11.25">
      <c r="A562" s="24"/>
      <c r="B562" s="24" t="s">
        <v>628</v>
      </c>
      <c r="C562" s="27"/>
      <c r="D562" s="27"/>
      <c r="E562" s="27"/>
      <c r="F562" s="27"/>
      <c r="G562" s="27"/>
      <c r="H562" s="27">
        <v>747.2</v>
      </c>
      <c r="I562" s="27">
        <v>20</v>
      </c>
      <c r="J562" s="27" t="s">
        <v>593</v>
      </c>
      <c r="K562" s="27" t="s">
        <v>858</v>
      </c>
      <c r="L562" s="27"/>
      <c r="M562" s="27"/>
      <c r="N562" s="27"/>
      <c r="O562" s="27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  <c r="FV562" s="24"/>
      <c r="FW562" s="24"/>
      <c r="FX562" s="24"/>
      <c r="FY562" s="24"/>
      <c r="FZ562" s="24"/>
      <c r="GA562" s="24"/>
      <c r="GB562" s="24"/>
      <c r="GC562" s="24"/>
      <c r="GD562" s="24"/>
      <c r="GE562" s="24"/>
      <c r="GF562" s="24"/>
      <c r="GG562" s="24"/>
      <c r="GH562" s="24"/>
      <c r="GI562" s="24"/>
      <c r="GJ562" s="24"/>
      <c r="GK562" s="24"/>
      <c r="GL562" s="24"/>
      <c r="GM562" s="24"/>
      <c r="GN562" s="24"/>
      <c r="GO562" s="24"/>
      <c r="GP562" s="24"/>
      <c r="GQ562" s="24"/>
      <c r="GR562" s="24"/>
      <c r="GS562" s="24"/>
      <c r="GT562" s="24"/>
      <c r="GU562" s="24"/>
      <c r="GV562" s="24"/>
      <c r="GW562" s="24"/>
      <c r="GX562" s="24"/>
      <c r="GY562" s="24"/>
      <c r="GZ562" s="24"/>
      <c r="HA562" s="24"/>
      <c r="HB562" s="24"/>
      <c r="HC562" s="24"/>
      <c r="HD562" s="24"/>
      <c r="HE562" s="24"/>
      <c r="HF562" s="24"/>
      <c r="HG562" s="24"/>
      <c r="HH562" s="24"/>
      <c r="HI562" s="24"/>
      <c r="HJ562" s="24"/>
      <c r="HK562" s="24"/>
      <c r="HL562" s="24"/>
      <c r="HM562" s="24"/>
      <c r="HN562" s="24"/>
      <c r="HO562" s="24"/>
      <c r="HP562" s="24"/>
      <c r="HQ562" s="24"/>
      <c r="HR562" s="24"/>
      <c r="HS562" s="24"/>
      <c r="HT562" s="24"/>
      <c r="HU562" s="24"/>
      <c r="HV562" s="24"/>
      <c r="HW562" s="24"/>
      <c r="HX562" s="24"/>
      <c r="HY562" s="24"/>
      <c r="HZ562" s="24"/>
      <c r="IA562" s="24"/>
      <c r="IB562" s="24"/>
      <c r="IC562" s="24"/>
      <c r="ID562" s="24"/>
      <c r="IE562" s="24"/>
      <c r="IF562" s="24"/>
      <c r="IG562" s="24"/>
      <c r="IH562" s="24"/>
      <c r="II562" s="24"/>
      <c r="IJ562" s="24"/>
      <c r="IK562" s="24"/>
      <c r="IL562" s="24"/>
      <c r="IM562" s="24"/>
      <c r="IN562" s="24"/>
      <c r="IO562" s="24"/>
      <c r="IP562" s="24"/>
      <c r="IQ562" s="24"/>
      <c r="IR562" s="24"/>
      <c r="IS562" s="24"/>
      <c r="IT562" s="24"/>
      <c r="IU562" s="24"/>
      <c r="IV562" s="24"/>
    </row>
    <row r="563" spans="1:256" s="22" customFormat="1" ht="11.25">
      <c r="A563" s="24"/>
      <c r="B563" s="24" t="s">
        <v>629</v>
      </c>
      <c r="C563" s="27"/>
      <c r="D563" s="27"/>
      <c r="E563" s="27"/>
      <c r="F563" s="27"/>
      <c r="G563" s="27"/>
      <c r="H563" s="27">
        <v>100</v>
      </c>
      <c r="I563" s="27">
        <v>15</v>
      </c>
      <c r="J563" s="27" t="s">
        <v>379</v>
      </c>
      <c r="K563" s="27"/>
      <c r="L563" s="27"/>
      <c r="M563" s="27"/>
      <c r="N563" s="27"/>
      <c r="O563" s="27" t="s">
        <v>859</v>
      </c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  <c r="FJ563" s="24"/>
      <c r="FK563" s="24"/>
      <c r="FL563" s="24"/>
      <c r="FM563" s="24"/>
      <c r="FN563" s="24"/>
      <c r="FO563" s="24"/>
      <c r="FP563" s="24"/>
      <c r="FQ563" s="24"/>
      <c r="FR563" s="24"/>
      <c r="FS563" s="24"/>
      <c r="FT563" s="24"/>
      <c r="FU563" s="24"/>
      <c r="FV563" s="24"/>
      <c r="FW563" s="24"/>
      <c r="FX563" s="24"/>
      <c r="FY563" s="24"/>
      <c r="FZ563" s="24"/>
      <c r="GA563" s="24"/>
      <c r="GB563" s="24"/>
      <c r="GC563" s="24"/>
      <c r="GD563" s="24"/>
      <c r="GE563" s="24"/>
      <c r="GF563" s="24"/>
      <c r="GG563" s="24"/>
      <c r="GH563" s="24"/>
      <c r="GI563" s="24"/>
      <c r="GJ563" s="24"/>
      <c r="GK563" s="24"/>
      <c r="GL563" s="24"/>
      <c r="GM563" s="24"/>
      <c r="GN563" s="24"/>
      <c r="GO563" s="24"/>
      <c r="GP563" s="24"/>
      <c r="GQ563" s="24"/>
      <c r="GR563" s="24"/>
      <c r="GS563" s="24"/>
      <c r="GT563" s="24"/>
      <c r="GU563" s="24"/>
      <c r="GV563" s="24"/>
      <c r="GW563" s="24"/>
      <c r="GX563" s="24"/>
      <c r="GY563" s="24"/>
      <c r="GZ563" s="24"/>
      <c r="HA563" s="24"/>
      <c r="HB563" s="24"/>
      <c r="HC563" s="24"/>
      <c r="HD563" s="24"/>
      <c r="HE563" s="24"/>
      <c r="HF563" s="24"/>
      <c r="HG563" s="24"/>
      <c r="HH563" s="24"/>
      <c r="HI563" s="24"/>
      <c r="HJ563" s="24"/>
      <c r="HK563" s="24"/>
      <c r="HL563" s="24"/>
      <c r="HM563" s="24"/>
      <c r="HN563" s="24"/>
      <c r="HO563" s="24"/>
      <c r="HP563" s="24"/>
      <c r="HQ563" s="24"/>
      <c r="HR563" s="24"/>
      <c r="HS563" s="24"/>
      <c r="HT563" s="24"/>
      <c r="HU563" s="24"/>
      <c r="HV563" s="24"/>
      <c r="HW563" s="24"/>
      <c r="HX563" s="24"/>
      <c r="HY563" s="24"/>
      <c r="HZ563" s="24"/>
      <c r="IA563" s="24"/>
      <c r="IB563" s="24"/>
      <c r="IC563" s="24"/>
      <c r="ID563" s="24"/>
      <c r="IE563" s="24"/>
      <c r="IF563" s="24"/>
      <c r="IG563" s="24"/>
      <c r="IH563" s="24"/>
      <c r="II563" s="24"/>
      <c r="IJ563" s="24"/>
      <c r="IK563" s="24"/>
      <c r="IL563" s="24"/>
      <c r="IM563" s="24"/>
      <c r="IN563" s="24"/>
      <c r="IO563" s="24"/>
      <c r="IP563" s="24"/>
      <c r="IQ563" s="24"/>
      <c r="IR563" s="24"/>
      <c r="IS563" s="24"/>
      <c r="IT563" s="24"/>
      <c r="IU563" s="24"/>
      <c r="IV563" s="24"/>
    </row>
    <row r="564" spans="1:256" s="22" customFormat="1" ht="11.25">
      <c r="A564" s="24"/>
      <c r="B564" s="24" t="s">
        <v>630</v>
      </c>
      <c r="C564" s="27"/>
      <c r="D564" s="27"/>
      <c r="E564" s="27"/>
      <c r="F564" s="27"/>
      <c r="G564" s="27"/>
      <c r="H564" s="27">
        <v>52</v>
      </c>
      <c r="I564" s="27">
        <v>15</v>
      </c>
      <c r="J564" s="27" t="s">
        <v>379</v>
      </c>
      <c r="K564" s="27"/>
      <c r="L564" s="27"/>
      <c r="M564" s="27"/>
      <c r="N564" s="27"/>
      <c r="O564" s="27" t="s">
        <v>859</v>
      </c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  <c r="FJ564" s="24"/>
      <c r="FK564" s="24"/>
      <c r="FL564" s="24"/>
      <c r="FM564" s="24"/>
      <c r="FN564" s="24"/>
      <c r="FO564" s="24"/>
      <c r="FP564" s="24"/>
      <c r="FQ564" s="24"/>
      <c r="FR564" s="24"/>
      <c r="FS564" s="24"/>
      <c r="FT564" s="24"/>
      <c r="FU564" s="24"/>
      <c r="FV564" s="24"/>
      <c r="FW564" s="24"/>
      <c r="FX564" s="24"/>
      <c r="FY564" s="24"/>
      <c r="FZ564" s="24"/>
      <c r="GA564" s="24"/>
      <c r="GB564" s="24"/>
      <c r="GC564" s="24"/>
      <c r="GD564" s="24"/>
      <c r="GE564" s="24"/>
      <c r="GF564" s="24"/>
      <c r="GG564" s="24"/>
      <c r="GH564" s="24"/>
      <c r="GI564" s="24"/>
      <c r="GJ564" s="24"/>
      <c r="GK564" s="24"/>
      <c r="GL564" s="24"/>
      <c r="GM564" s="24"/>
      <c r="GN564" s="24"/>
      <c r="GO564" s="24"/>
      <c r="GP564" s="24"/>
      <c r="GQ564" s="24"/>
      <c r="GR564" s="24"/>
      <c r="GS564" s="24"/>
      <c r="GT564" s="24"/>
      <c r="GU564" s="24"/>
      <c r="GV564" s="24"/>
      <c r="GW564" s="24"/>
      <c r="GX564" s="24"/>
      <c r="GY564" s="24"/>
      <c r="GZ564" s="24"/>
      <c r="HA564" s="24"/>
      <c r="HB564" s="24"/>
      <c r="HC564" s="24"/>
      <c r="HD564" s="24"/>
      <c r="HE564" s="24"/>
      <c r="HF564" s="24"/>
      <c r="HG564" s="24"/>
      <c r="HH564" s="24"/>
      <c r="HI564" s="24"/>
      <c r="HJ564" s="24"/>
      <c r="HK564" s="24"/>
      <c r="HL564" s="24"/>
      <c r="HM564" s="24"/>
      <c r="HN564" s="24"/>
      <c r="HO564" s="24"/>
      <c r="HP564" s="24"/>
      <c r="HQ564" s="24"/>
      <c r="HR564" s="24"/>
      <c r="HS564" s="24"/>
      <c r="HT564" s="24"/>
      <c r="HU564" s="24"/>
      <c r="HV564" s="24"/>
      <c r="HW564" s="24"/>
      <c r="HX564" s="24"/>
      <c r="HY564" s="24"/>
      <c r="HZ564" s="24"/>
      <c r="IA564" s="24"/>
      <c r="IB564" s="24"/>
      <c r="IC564" s="24"/>
      <c r="ID564" s="24"/>
      <c r="IE564" s="24"/>
      <c r="IF564" s="24"/>
      <c r="IG564" s="24"/>
      <c r="IH564" s="24"/>
      <c r="II564" s="24"/>
      <c r="IJ564" s="24"/>
      <c r="IK564" s="24"/>
      <c r="IL564" s="24"/>
      <c r="IM564" s="24"/>
      <c r="IN564" s="24"/>
      <c r="IO564" s="24"/>
      <c r="IP564" s="24"/>
      <c r="IQ564" s="24"/>
      <c r="IR564" s="24"/>
      <c r="IS564" s="24"/>
      <c r="IT564" s="24"/>
      <c r="IU564" s="24"/>
      <c r="IV564" s="24"/>
    </row>
    <row r="565" spans="1:256" s="22" customFormat="1" ht="11.25">
      <c r="A565" s="24"/>
      <c r="B565" s="24" t="s">
        <v>631</v>
      </c>
      <c r="C565" s="27"/>
      <c r="D565" s="27"/>
      <c r="E565" s="27"/>
      <c r="F565" s="27"/>
      <c r="G565" s="27"/>
      <c r="H565" s="27">
        <v>22.8</v>
      </c>
      <c r="I565" s="27">
        <v>0.25</v>
      </c>
      <c r="J565" s="27" t="s">
        <v>379</v>
      </c>
      <c r="K565" s="27"/>
      <c r="L565" s="27"/>
      <c r="M565" s="27"/>
      <c r="N565" s="27"/>
      <c r="O565" s="27" t="s">
        <v>860</v>
      </c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  <c r="FJ565" s="24"/>
      <c r="FK565" s="24"/>
      <c r="FL565" s="24"/>
      <c r="FM565" s="24"/>
      <c r="FN565" s="24"/>
      <c r="FO565" s="24"/>
      <c r="FP565" s="24"/>
      <c r="FQ565" s="24"/>
      <c r="FR565" s="24"/>
      <c r="FS565" s="24"/>
      <c r="FT565" s="24"/>
      <c r="FU565" s="24"/>
      <c r="FV565" s="24"/>
      <c r="FW565" s="24"/>
      <c r="FX565" s="24"/>
      <c r="FY565" s="24"/>
      <c r="FZ565" s="24"/>
      <c r="GA565" s="24"/>
      <c r="GB565" s="24"/>
      <c r="GC565" s="24"/>
      <c r="GD565" s="24"/>
      <c r="GE565" s="24"/>
      <c r="GF565" s="24"/>
      <c r="GG565" s="24"/>
      <c r="GH565" s="24"/>
      <c r="GI565" s="24"/>
      <c r="GJ565" s="24"/>
      <c r="GK565" s="24"/>
      <c r="GL565" s="24"/>
      <c r="GM565" s="24"/>
      <c r="GN565" s="24"/>
      <c r="GO565" s="24"/>
      <c r="GP565" s="24"/>
      <c r="GQ565" s="24"/>
      <c r="GR565" s="24"/>
      <c r="GS565" s="24"/>
      <c r="GT565" s="24"/>
      <c r="GU565" s="24"/>
      <c r="GV565" s="24"/>
      <c r="GW565" s="24"/>
      <c r="GX565" s="24"/>
      <c r="GY565" s="24"/>
      <c r="GZ565" s="24"/>
      <c r="HA565" s="24"/>
      <c r="HB565" s="24"/>
      <c r="HC565" s="24"/>
      <c r="HD565" s="24"/>
      <c r="HE565" s="24"/>
      <c r="HF565" s="24"/>
      <c r="HG565" s="24"/>
      <c r="HH565" s="24"/>
      <c r="HI565" s="24"/>
      <c r="HJ565" s="24"/>
      <c r="HK565" s="24"/>
      <c r="HL565" s="24"/>
      <c r="HM565" s="24"/>
      <c r="HN565" s="24"/>
      <c r="HO565" s="24"/>
      <c r="HP565" s="24"/>
      <c r="HQ565" s="24"/>
      <c r="HR565" s="24"/>
      <c r="HS565" s="24"/>
      <c r="HT565" s="24"/>
      <c r="HU565" s="24"/>
      <c r="HV565" s="24"/>
      <c r="HW565" s="24"/>
      <c r="HX565" s="24"/>
      <c r="HY565" s="24"/>
      <c r="HZ565" s="24"/>
      <c r="IA565" s="24"/>
      <c r="IB565" s="24"/>
      <c r="IC565" s="24"/>
      <c r="ID565" s="24"/>
      <c r="IE565" s="24"/>
      <c r="IF565" s="24"/>
      <c r="IG565" s="24"/>
      <c r="IH565" s="24"/>
      <c r="II565" s="24"/>
      <c r="IJ565" s="24"/>
      <c r="IK565" s="24"/>
      <c r="IL565" s="24"/>
      <c r="IM565" s="24"/>
      <c r="IN565" s="24"/>
      <c r="IO565" s="24"/>
      <c r="IP565" s="24"/>
      <c r="IQ565" s="24"/>
      <c r="IR565" s="24"/>
      <c r="IS565" s="24"/>
      <c r="IT565" s="24"/>
      <c r="IU565" s="24"/>
      <c r="IV565" s="24"/>
    </row>
    <row r="566" spans="1:256" s="22" customFormat="1" ht="11.25">
      <c r="A566" s="24"/>
      <c r="B566" s="24" t="s">
        <v>632</v>
      </c>
      <c r="C566" s="27"/>
      <c r="D566" s="27"/>
      <c r="E566" s="27"/>
      <c r="F566" s="27"/>
      <c r="G566" s="27"/>
      <c r="H566" s="27">
        <v>92</v>
      </c>
      <c r="I566" s="27">
        <v>0.3</v>
      </c>
      <c r="J566" s="27" t="s">
        <v>591</v>
      </c>
      <c r="K566" s="27"/>
      <c r="L566" s="27"/>
      <c r="M566" s="27"/>
      <c r="N566" s="27"/>
      <c r="O566" s="27" t="s">
        <v>861</v>
      </c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  <c r="FV566" s="24"/>
      <c r="FW566" s="24"/>
      <c r="FX566" s="24"/>
      <c r="FY566" s="24"/>
      <c r="FZ566" s="24"/>
      <c r="GA566" s="24"/>
      <c r="GB566" s="24"/>
      <c r="GC566" s="24"/>
      <c r="GD566" s="24"/>
      <c r="GE566" s="24"/>
      <c r="GF566" s="24"/>
      <c r="GG566" s="24"/>
      <c r="GH566" s="24"/>
      <c r="GI566" s="24"/>
      <c r="GJ566" s="24"/>
      <c r="GK566" s="24"/>
      <c r="GL566" s="24"/>
      <c r="GM566" s="24"/>
      <c r="GN566" s="24"/>
      <c r="GO566" s="24"/>
      <c r="GP566" s="24"/>
      <c r="GQ566" s="24"/>
      <c r="GR566" s="24"/>
      <c r="GS566" s="24"/>
      <c r="GT566" s="24"/>
      <c r="GU566" s="24"/>
      <c r="GV566" s="24"/>
      <c r="GW566" s="24"/>
      <c r="GX566" s="24"/>
      <c r="GY566" s="24"/>
      <c r="GZ566" s="24"/>
      <c r="HA566" s="24"/>
      <c r="HB566" s="24"/>
      <c r="HC566" s="24"/>
      <c r="HD566" s="24"/>
      <c r="HE566" s="24"/>
      <c r="HF566" s="24"/>
      <c r="HG566" s="24"/>
      <c r="HH566" s="24"/>
      <c r="HI566" s="24"/>
      <c r="HJ566" s="24"/>
      <c r="HK566" s="24"/>
      <c r="HL566" s="24"/>
      <c r="HM566" s="24"/>
      <c r="HN566" s="24"/>
      <c r="HO566" s="24"/>
      <c r="HP566" s="24"/>
      <c r="HQ566" s="24"/>
      <c r="HR566" s="24"/>
      <c r="HS566" s="24"/>
      <c r="HT566" s="24"/>
      <c r="HU566" s="24"/>
      <c r="HV566" s="24"/>
      <c r="HW566" s="24"/>
      <c r="HX566" s="24"/>
      <c r="HY566" s="24"/>
      <c r="HZ566" s="24"/>
      <c r="IA566" s="24"/>
      <c r="IB566" s="24"/>
      <c r="IC566" s="24"/>
      <c r="ID566" s="24"/>
      <c r="IE566" s="24"/>
      <c r="IF566" s="24"/>
      <c r="IG566" s="24"/>
      <c r="IH566" s="24"/>
      <c r="II566" s="24"/>
      <c r="IJ566" s="24"/>
      <c r="IK566" s="24"/>
      <c r="IL566" s="24"/>
      <c r="IM566" s="24"/>
      <c r="IN566" s="24"/>
      <c r="IO566" s="24"/>
      <c r="IP566" s="24"/>
      <c r="IQ566" s="24"/>
      <c r="IR566" s="24"/>
      <c r="IS566" s="24"/>
      <c r="IT566" s="24"/>
      <c r="IU566" s="24"/>
      <c r="IV566" s="24"/>
    </row>
    <row r="567" spans="1:256" s="22" customFormat="1" ht="11.25">
      <c r="A567" s="24"/>
      <c r="B567" s="24" t="s">
        <v>633</v>
      </c>
      <c r="C567" s="27"/>
      <c r="D567" s="27"/>
      <c r="E567" s="27"/>
      <c r="F567" s="27"/>
      <c r="G567" s="27"/>
      <c r="H567" s="27">
        <v>30</v>
      </c>
      <c r="I567" s="27">
        <v>2</v>
      </c>
      <c r="J567" s="27" t="s">
        <v>379</v>
      </c>
      <c r="K567" s="27"/>
      <c r="L567" s="27"/>
      <c r="M567" s="27"/>
      <c r="N567" s="27"/>
      <c r="O567" s="27" t="s">
        <v>863</v>
      </c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  <c r="FV567" s="24"/>
      <c r="FW567" s="24"/>
      <c r="FX567" s="24"/>
      <c r="FY567" s="24"/>
      <c r="FZ567" s="24"/>
      <c r="GA567" s="24"/>
      <c r="GB567" s="24"/>
      <c r="GC567" s="24"/>
      <c r="GD567" s="24"/>
      <c r="GE567" s="24"/>
      <c r="GF567" s="24"/>
      <c r="GG567" s="24"/>
      <c r="GH567" s="24"/>
      <c r="GI567" s="24"/>
      <c r="GJ567" s="24"/>
      <c r="GK567" s="24"/>
      <c r="GL567" s="24"/>
      <c r="GM567" s="24"/>
      <c r="GN567" s="24"/>
      <c r="GO567" s="24"/>
      <c r="GP567" s="24"/>
      <c r="GQ567" s="24"/>
      <c r="GR567" s="24"/>
      <c r="GS567" s="24"/>
      <c r="GT567" s="24"/>
      <c r="GU567" s="24"/>
      <c r="GV567" s="24"/>
      <c r="GW567" s="24"/>
      <c r="GX567" s="24"/>
      <c r="GY567" s="24"/>
      <c r="GZ567" s="24"/>
      <c r="HA567" s="24"/>
      <c r="HB567" s="24"/>
      <c r="HC567" s="24"/>
      <c r="HD567" s="24"/>
      <c r="HE567" s="24"/>
      <c r="HF567" s="24"/>
      <c r="HG567" s="24"/>
      <c r="HH567" s="24"/>
      <c r="HI567" s="24"/>
      <c r="HJ567" s="24"/>
      <c r="HK567" s="24"/>
      <c r="HL567" s="24"/>
      <c r="HM567" s="24"/>
      <c r="HN567" s="24"/>
      <c r="HO567" s="24"/>
      <c r="HP567" s="24"/>
      <c r="HQ567" s="24"/>
      <c r="HR567" s="24"/>
      <c r="HS567" s="24"/>
      <c r="HT567" s="24"/>
      <c r="HU567" s="24"/>
      <c r="HV567" s="24"/>
      <c r="HW567" s="24"/>
      <c r="HX567" s="24"/>
      <c r="HY567" s="24"/>
      <c r="HZ567" s="24"/>
      <c r="IA567" s="24"/>
      <c r="IB567" s="24"/>
      <c r="IC567" s="24"/>
      <c r="ID567" s="24"/>
      <c r="IE567" s="24"/>
      <c r="IF567" s="24"/>
      <c r="IG567" s="24"/>
      <c r="IH567" s="24"/>
      <c r="II567" s="24"/>
      <c r="IJ567" s="24"/>
      <c r="IK567" s="24"/>
      <c r="IL567" s="24"/>
      <c r="IM567" s="24"/>
      <c r="IN567" s="24"/>
      <c r="IO567" s="24"/>
      <c r="IP567" s="24"/>
      <c r="IQ567" s="24"/>
      <c r="IR567" s="24"/>
      <c r="IS567" s="24"/>
      <c r="IT567" s="24"/>
      <c r="IU567" s="24"/>
      <c r="IV567" s="24"/>
    </row>
    <row r="568" spans="1:256" s="22" customFormat="1" ht="11.25">
      <c r="A568" s="24"/>
      <c r="B568" s="24" t="s">
        <v>634</v>
      </c>
      <c r="C568" s="27"/>
      <c r="D568" s="27"/>
      <c r="E568" s="27"/>
      <c r="F568" s="27"/>
      <c r="G568" s="27"/>
      <c r="H568" s="27">
        <v>0.2</v>
      </c>
      <c r="I568" s="27">
        <v>0.05</v>
      </c>
      <c r="J568" s="27" t="s">
        <v>379</v>
      </c>
      <c r="K568" s="27"/>
      <c r="L568" s="27"/>
      <c r="M568" s="27"/>
      <c r="N568" s="27"/>
      <c r="O568" s="27" t="s">
        <v>862</v>
      </c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  <c r="FJ568" s="24"/>
      <c r="FK568" s="24"/>
      <c r="FL568" s="24"/>
      <c r="FM568" s="24"/>
      <c r="FN568" s="24"/>
      <c r="FO568" s="24"/>
      <c r="FP568" s="24"/>
      <c r="FQ568" s="24"/>
      <c r="FR568" s="24"/>
      <c r="FS568" s="24"/>
      <c r="FT568" s="24"/>
      <c r="FU568" s="24"/>
      <c r="FV568" s="24"/>
      <c r="FW568" s="24"/>
      <c r="FX568" s="24"/>
      <c r="FY568" s="24"/>
      <c r="FZ568" s="24"/>
      <c r="GA568" s="24"/>
      <c r="GB568" s="24"/>
      <c r="GC568" s="24"/>
      <c r="GD568" s="24"/>
      <c r="GE568" s="24"/>
      <c r="GF568" s="24"/>
      <c r="GG568" s="24"/>
      <c r="GH568" s="24"/>
      <c r="GI568" s="24"/>
      <c r="GJ568" s="24"/>
      <c r="GK568" s="24"/>
      <c r="GL568" s="24"/>
      <c r="GM568" s="24"/>
      <c r="GN568" s="24"/>
      <c r="GO568" s="24"/>
      <c r="GP568" s="24"/>
      <c r="GQ568" s="24"/>
      <c r="GR568" s="24"/>
      <c r="GS568" s="24"/>
      <c r="GT568" s="24"/>
      <c r="GU568" s="24"/>
      <c r="GV568" s="24"/>
      <c r="GW568" s="24"/>
      <c r="GX568" s="24"/>
      <c r="GY568" s="24"/>
      <c r="GZ568" s="24"/>
      <c r="HA568" s="24"/>
      <c r="HB568" s="24"/>
      <c r="HC568" s="24"/>
      <c r="HD568" s="24"/>
      <c r="HE568" s="24"/>
      <c r="HF568" s="24"/>
      <c r="HG568" s="24"/>
      <c r="HH568" s="24"/>
      <c r="HI568" s="24"/>
      <c r="HJ568" s="24"/>
      <c r="HK568" s="24"/>
      <c r="HL568" s="24"/>
      <c r="HM568" s="24"/>
      <c r="HN568" s="24"/>
      <c r="HO568" s="24"/>
      <c r="HP568" s="24"/>
      <c r="HQ568" s="24"/>
      <c r="HR568" s="24"/>
      <c r="HS568" s="24"/>
      <c r="HT568" s="24"/>
      <c r="HU568" s="24"/>
      <c r="HV568" s="24"/>
      <c r="HW568" s="24"/>
      <c r="HX568" s="24"/>
      <c r="HY568" s="24"/>
      <c r="HZ568" s="24"/>
      <c r="IA568" s="24"/>
      <c r="IB568" s="24"/>
      <c r="IC568" s="24"/>
      <c r="ID568" s="24"/>
      <c r="IE568" s="24"/>
      <c r="IF568" s="24"/>
      <c r="IG568" s="24"/>
      <c r="IH568" s="24"/>
      <c r="II568" s="24"/>
      <c r="IJ568" s="24"/>
      <c r="IK568" s="24"/>
      <c r="IL568" s="24"/>
      <c r="IM568" s="24"/>
      <c r="IN568" s="24"/>
      <c r="IO568" s="24"/>
      <c r="IP568" s="24"/>
      <c r="IQ568" s="24"/>
      <c r="IR568" s="24"/>
      <c r="IS568" s="24"/>
      <c r="IT568" s="24"/>
      <c r="IU568" s="24"/>
      <c r="IV568" s="24"/>
    </row>
    <row r="569" spans="1:256" s="22" customFormat="1" ht="11.25">
      <c r="A569" s="24"/>
      <c r="B569" s="24" t="s">
        <v>635</v>
      </c>
      <c r="C569" s="27"/>
      <c r="D569" s="27"/>
      <c r="E569" s="27"/>
      <c r="F569" s="27"/>
      <c r="G569" s="27"/>
      <c r="H569" s="27">
        <v>154</v>
      </c>
      <c r="I569" s="27">
        <v>30</v>
      </c>
      <c r="J569" s="27" t="s">
        <v>591</v>
      </c>
      <c r="K569" s="27"/>
      <c r="L569" s="27"/>
      <c r="M569" s="27"/>
      <c r="N569" s="27"/>
      <c r="O569" s="27" t="s">
        <v>864</v>
      </c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  <c r="IU569" s="24"/>
      <c r="IV569" s="24"/>
    </row>
    <row r="570" spans="1:256" s="22" customFormat="1" ht="11.25">
      <c r="A570" s="24"/>
      <c r="B570" s="24" t="s">
        <v>636</v>
      </c>
      <c r="C570" s="27"/>
      <c r="D570" s="27"/>
      <c r="E570" s="27"/>
      <c r="F570" s="27"/>
      <c r="G570" s="27"/>
      <c r="H570" s="27">
        <v>60</v>
      </c>
      <c r="I570" s="27">
        <v>2</v>
      </c>
      <c r="J570" s="27" t="s">
        <v>591</v>
      </c>
      <c r="K570" s="27"/>
      <c r="L570" s="27"/>
      <c r="M570" s="27"/>
      <c r="N570" s="27"/>
      <c r="O570" s="27" t="s">
        <v>865</v>
      </c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  <c r="FJ570" s="24"/>
      <c r="FK570" s="24"/>
      <c r="FL570" s="24"/>
      <c r="FM570" s="24"/>
      <c r="FN570" s="24"/>
      <c r="FO570" s="24"/>
      <c r="FP570" s="24"/>
      <c r="FQ570" s="24"/>
      <c r="FR570" s="24"/>
      <c r="FS570" s="24"/>
      <c r="FT570" s="24"/>
      <c r="FU570" s="24"/>
      <c r="FV570" s="24"/>
      <c r="FW570" s="24"/>
      <c r="FX570" s="24"/>
      <c r="FY570" s="24"/>
      <c r="FZ570" s="24"/>
      <c r="GA570" s="24"/>
      <c r="GB570" s="24"/>
      <c r="GC570" s="24"/>
      <c r="GD570" s="24"/>
      <c r="GE570" s="24"/>
      <c r="GF570" s="24"/>
      <c r="GG570" s="24"/>
      <c r="GH570" s="24"/>
      <c r="GI570" s="24"/>
      <c r="GJ570" s="24"/>
      <c r="GK570" s="24"/>
      <c r="GL570" s="24"/>
      <c r="GM570" s="24"/>
      <c r="GN570" s="24"/>
      <c r="GO570" s="24"/>
      <c r="GP570" s="24"/>
      <c r="GQ570" s="24"/>
      <c r="GR570" s="24"/>
      <c r="GS570" s="24"/>
      <c r="GT570" s="24"/>
      <c r="GU570" s="24"/>
      <c r="GV570" s="24"/>
      <c r="GW570" s="24"/>
      <c r="GX570" s="24"/>
      <c r="GY570" s="24"/>
      <c r="GZ570" s="24"/>
      <c r="HA570" s="24"/>
      <c r="HB570" s="24"/>
      <c r="HC570" s="24"/>
      <c r="HD570" s="24"/>
      <c r="HE570" s="24"/>
      <c r="HF570" s="24"/>
      <c r="HG570" s="24"/>
      <c r="HH570" s="24"/>
      <c r="HI570" s="24"/>
      <c r="HJ570" s="24"/>
      <c r="HK570" s="24"/>
      <c r="HL570" s="24"/>
      <c r="HM570" s="24"/>
      <c r="HN570" s="24"/>
      <c r="HO570" s="24"/>
      <c r="HP570" s="24"/>
      <c r="HQ570" s="24"/>
      <c r="HR570" s="24"/>
      <c r="HS570" s="24"/>
      <c r="HT570" s="24"/>
      <c r="HU570" s="24"/>
      <c r="HV570" s="24"/>
      <c r="HW570" s="24"/>
      <c r="HX570" s="24"/>
      <c r="HY570" s="24"/>
      <c r="HZ570" s="24"/>
      <c r="IA570" s="24"/>
      <c r="IB570" s="24"/>
      <c r="IC570" s="24"/>
      <c r="ID570" s="24"/>
      <c r="IE570" s="24"/>
      <c r="IF570" s="24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  <c r="IU570" s="24"/>
      <c r="IV570" s="24"/>
    </row>
    <row r="571" spans="1:256" s="22" customFormat="1" ht="11.25">
      <c r="A571" s="24"/>
      <c r="B571" s="24" t="s">
        <v>637</v>
      </c>
      <c r="C571" s="27"/>
      <c r="D571" s="27"/>
      <c r="E571" s="27"/>
      <c r="F571" s="27"/>
      <c r="G571" s="27"/>
      <c r="H571" s="27">
        <v>64</v>
      </c>
      <c r="I571" s="27">
        <v>5</v>
      </c>
      <c r="J571" s="27" t="s">
        <v>591</v>
      </c>
      <c r="K571" s="27"/>
      <c r="L571" s="27"/>
      <c r="M571" s="27"/>
      <c r="N571" s="27"/>
      <c r="O571" s="27" t="s">
        <v>866</v>
      </c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  <c r="HS571" s="24"/>
      <c r="HT571" s="24"/>
      <c r="HU571" s="24"/>
      <c r="HV571" s="24"/>
      <c r="HW571" s="24"/>
      <c r="HX571" s="24"/>
      <c r="HY571" s="24"/>
      <c r="HZ571" s="24"/>
      <c r="IA571" s="24"/>
      <c r="IB571" s="24"/>
      <c r="IC571" s="24"/>
      <c r="ID571" s="24"/>
      <c r="IE571" s="24"/>
      <c r="IF571" s="24"/>
      <c r="IG571" s="24"/>
      <c r="IH571" s="24"/>
      <c r="II571" s="24"/>
      <c r="IJ571" s="24"/>
      <c r="IK571" s="24"/>
      <c r="IL571" s="24"/>
      <c r="IM571" s="24"/>
      <c r="IN571" s="24"/>
      <c r="IO571" s="24"/>
      <c r="IP571" s="24"/>
      <c r="IQ571" s="24"/>
      <c r="IR571" s="24"/>
      <c r="IS571" s="24"/>
      <c r="IT571" s="24"/>
      <c r="IU571" s="24"/>
      <c r="IV571" s="24"/>
    </row>
    <row r="572" spans="1:256" s="22" customFormat="1" ht="11.25">
      <c r="A572" s="24"/>
      <c r="B572" s="24" t="s">
        <v>638</v>
      </c>
      <c r="C572" s="27"/>
      <c r="D572" s="27"/>
      <c r="E572" s="27"/>
      <c r="F572" s="27"/>
      <c r="G572" s="27"/>
      <c r="H572" s="27">
        <v>80</v>
      </c>
      <c r="I572" s="27">
        <v>0.5</v>
      </c>
      <c r="J572" s="27" t="s">
        <v>593</v>
      </c>
      <c r="K572" s="27"/>
      <c r="L572" s="27"/>
      <c r="M572" s="27"/>
      <c r="N572" s="27"/>
      <c r="O572" s="27" t="s">
        <v>867</v>
      </c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  <c r="FJ572" s="24"/>
      <c r="FK572" s="24"/>
      <c r="FL572" s="24"/>
      <c r="FM572" s="24"/>
      <c r="FN572" s="24"/>
      <c r="FO572" s="24"/>
      <c r="FP572" s="24"/>
      <c r="FQ572" s="24"/>
      <c r="FR572" s="24"/>
      <c r="FS572" s="24"/>
      <c r="FT572" s="24"/>
      <c r="FU572" s="24"/>
      <c r="FV572" s="24"/>
      <c r="FW572" s="24"/>
      <c r="FX572" s="24"/>
      <c r="FY572" s="24"/>
      <c r="FZ572" s="24"/>
      <c r="GA572" s="24"/>
      <c r="GB572" s="24"/>
      <c r="GC572" s="24"/>
      <c r="GD572" s="24"/>
      <c r="GE572" s="24"/>
      <c r="GF572" s="24"/>
      <c r="GG572" s="24"/>
      <c r="GH572" s="24"/>
      <c r="GI572" s="24"/>
      <c r="GJ572" s="24"/>
      <c r="GK572" s="24"/>
      <c r="GL572" s="24"/>
      <c r="GM572" s="24"/>
      <c r="GN572" s="24"/>
      <c r="GO572" s="24"/>
      <c r="GP572" s="24"/>
      <c r="GQ572" s="24"/>
      <c r="GR572" s="24"/>
      <c r="GS572" s="24"/>
      <c r="GT572" s="24"/>
      <c r="GU572" s="24"/>
      <c r="GV572" s="24"/>
      <c r="GW572" s="24"/>
      <c r="GX572" s="24"/>
      <c r="GY572" s="24"/>
      <c r="GZ572" s="24"/>
      <c r="HA572" s="24"/>
      <c r="HB572" s="24"/>
      <c r="HC572" s="24"/>
      <c r="HD572" s="24"/>
      <c r="HE572" s="24"/>
      <c r="HF572" s="24"/>
      <c r="HG572" s="24"/>
      <c r="HH572" s="24"/>
      <c r="HI572" s="24"/>
      <c r="HJ572" s="24"/>
      <c r="HK572" s="24"/>
      <c r="HL572" s="24"/>
      <c r="HM572" s="24"/>
      <c r="HN572" s="24"/>
      <c r="HO572" s="24"/>
      <c r="HP572" s="24"/>
      <c r="HQ572" s="24"/>
      <c r="HR572" s="24"/>
      <c r="HS572" s="24"/>
      <c r="HT572" s="24"/>
      <c r="HU572" s="24"/>
      <c r="HV572" s="24"/>
      <c r="HW572" s="24"/>
      <c r="HX572" s="24"/>
      <c r="HY572" s="24"/>
      <c r="HZ572" s="24"/>
      <c r="IA572" s="24"/>
      <c r="IB572" s="24"/>
      <c r="IC572" s="24"/>
      <c r="ID572" s="24"/>
      <c r="IE572" s="24"/>
      <c r="IF572" s="24"/>
      <c r="IG572" s="24"/>
      <c r="IH572" s="24"/>
      <c r="II572" s="24"/>
      <c r="IJ572" s="24"/>
      <c r="IK572" s="24"/>
      <c r="IL572" s="24"/>
      <c r="IM572" s="24"/>
      <c r="IN572" s="24"/>
      <c r="IO572" s="24"/>
      <c r="IP572" s="24"/>
      <c r="IQ572" s="24"/>
      <c r="IR572" s="24"/>
      <c r="IS572" s="24"/>
      <c r="IT572" s="24"/>
      <c r="IU572" s="24"/>
      <c r="IV572" s="24"/>
    </row>
    <row r="573" spans="1:256" s="22" customFormat="1" ht="11.25">
      <c r="A573" s="24"/>
      <c r="B573" s="24" t="s">
        <v>639</v>
      </c>
      <c r="C573" s="27"/>
      <c r="D573" s="27"/>
      <c r="E573" s="27"/>
      <c r="F573" s="27"/>
      <c r="G573" s="27"/>
      <c r="H573" s="27">
        <v>7.2</v>
      </c>
      <c r="I573" s="27">
        <v>0.25</v>
      </c>
      <c r="J573" s="27" t="s">
        <v>591</v>
      </c>
      <c r="K573" s="27"/>
      <c r="L573" s="27"/>
      <c r="M573" s="27"/>
      <c r="N573" s="27"/>
      <c r="O573" s="27" t="s">
        <v>868</v>
      </c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  <c r="FJ573" s="24"/>
      <c r="FK573" s="24"/>
      <c r="FL573" s="24"/>
      <c r="FM573" s="24"/>
      <c r="FN573" s="24"/>
      <c r="FO573" s="24"/>
      <c r="FP573" s="24"/>
      <c r="FQ573" s="24"/>
      <c r="FR573" s="24"/>
      <c r="FS573" s="24"/>
      <c r="FT573" s="24"/>
      <c r="FU573" s="24"/>
      <c r="FV573" s="24"/>
      <c r="FW573" s="24"/>
      <c r="FX573" s="24"/>
      <c r="FY573" s="24"/>
      <c r="FZ573" s="24"/>
      <c r="GA573" s="24"/>
      <c r="GB573" s="24"/>
      <c r="GC573" s="24"/>
      <c r="GD573" s="24"/>
      <c r="GE573" s="24"/>
      <c r="GF573" s="24"/>
      <c r="GG573" s="24"/>
      <c r="GH573" s="24"/>
      <c r="GI573" s="24"/>
      <c r="GJ573" s="24"/>
      <c r="GK573" s="24"/>
      <c r="GL573" s="24"/>
      <c r="GM573" s="24"/>
      <c r="GN573" s="24"/>
      <c r="GO573" s="24"/>
      <c r="GP573" s="24"/>
      <c r="GQ573" s="24"/>
      <c r="GR573" s="24"/>
      <c r="GS573" s="24"/>
      <c r="GT573" s="24"/>
      <c r="GU573" s="24"/>
      <c r="GV573" s="24"/>
      <c r="GW573" s="24"/>
      <c r="GX573" s="24"/>
      <c r="GY573" s="24"/>
      <c r="GZ573" s="24"/>
      <c r="HA573" s="24"/>
      <c r="HB573" s="24"/>
      <c r="HC573" s="24"/>
      <c r="HD573" s="24"/>
      <c r="HE573" s="24"/>
      <c r="HF573" s="24"/>
      <c r="HG573" s="24"/>
      <c r="HH573" s="24"/>
      <c r="HI573" s="24"/>
      <c r="HJ573" s="24"/>
      <c r="HK573" s="24"/>
      <c r="HL573" s="24"/>
      <c r="HM573" s="24"/>
      <c r="HN573" s="24"/>
      <c r="HO573" s="24"/>
      <c r="HP573" s="24"/>
      <c r="HQ573" s="24"/>
      <c r="HR573" s="24"/>
      <c r="HS573" s="24"/>
      <c r="HT573" s="24"/>
      <c r="HU573" s="24"/>
      <c r="HV573" s="24"/>
      <c r="HW573" s="24"/>
      <c r="HX573" s="24"/>
      <c r="HY573" s="24"/>
      <c r="HZ573" s="24"/>
      <c r="IA573" s="24"/>
      <c r="IB573" s="24"/>
      <c r="IC573" s="24"/>
      <c r="ID573" s="24"/>
      <c r="IE573" s="24"/>
      <c r="IF573" s="24"/>
      <c r="IG573" s="24"/>
      <c r="IH573" s="24"/>
      <c r="II573" s="24"/>
      <c r="IJ573" s="24"/>
      <c r="IK573" s="24"/>
      <c r="IL573" s="24"/>
      <c r="IM573" s="24"/>
      <c r="IN573" s="24"/>
      <c r="IO573" s="24"/>
      <c r="IP573" s="24"/>
      <c r="IQ573" s="24"/>
      <c r="IR573" s="24"/>
      <c r="IS573" s="24"/>
      <c r="IT573" s="24"/>
      <c r="IU573" s="24"/>
      <c r="IV573" s="24"/>
    </row>
    <row r="574" spans="1:256" s="22" customFormat="1" ht="11.25">
      <c r="A574" s="24"/>
      <c r="B574" s="24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  <c r="FJ574" s="24"/>
      <c r="FK574" s="24"/>
      <c r="FL574" s="24"/>
      <c r="FM574" s="24"/>
      <c r="FN574" s="24"/>
      <c r="FO574" s="24"/>
      <c r="FP574" s="24"/>
      <c r="FQ574" s="24"/>
      <c r="FR574" s="24"/>
      <c r="FS574" s="24"/>
      <c r="FT574" s="24"/>
      <c r="FU574" s="24"/>
      <c r="FV574" s="24"/>
      <c r="FW574" s="24"/>
      <c r="FX574" s="24"/>
      <c r="FY574" s="24"/>
      <c r="FZ574" s="24"/>
      <c r="GA574" s="24"/>
      <c r="GB574" s="24"/>
      <c r="GC574" s="24"/>
      <c r="GD574" s="24"/>
      <c r="GE574" s="24"/>
      <c r="GF574" s="24"/>
      <c r="GG574" s="24"/>
      <c r="GH574" s="24"/>
      <c r="GI574" s="24"/>
      <c r="GJ574" s="24"/>
      <c r="GK574" s="24"/>
      <c r="GL574" s="24"/>
      <c r="GM574" s="24"/>
      <c r="GN574" s="24"/>
      <c r="GO574" s="24"/>
      <c r="GP574" s="24"/>
      <c r="GQ574" s="24"/>
      <c r="GR574" s="24"/>
      <c r="GS574" s="24"/>
      <c r="GT574" s="24"/>
      <c r="GU574" s="24"/>
      <c r="GV574" s="24"/>
      <c r="GW574" s="24"/>
      <c r="GX574" s="24"/>
      <c r="GY574" s="24"/>
      <c r="GZ574" s="24"/>
      <c r="HA574" s="24"/>
      <c r="HB574" s="24"/>
      <c r="HC574" s="24"/>
      <c r="HD574" s="24"/>
      <c r="HE574" s="24"/>
      <c r="HF574" s="24"/>
      <c r="HG574" s="24"/>
      <c r="HH574" s="24"/>
      <c r="HI574" s="24"/>
      <c r="HJ574" s="24"/>
      <c r="HK574" s="24"/>
      <c r="HL574" s="24"/>
      <c r="HM574" s="24"/>
      <c r="HN574" s="24"/>
      <c r="HO574" s="24"/>
      <c r="HP574" s="24"/>
      <c r="HQ574" s="24"/>
      <c r="HR574" s="24"/>
      <c r="HS574" s="24"/>
      <c r="HT574" s="24"/>
      <c r="HU574" s="24"/>
      <c r="HV574" s="24"/>
      <c r="HW574" s="24"/>
      <c r="HX574" s="24"/>
      <c r="HY574" s="24"/>
      <c r="HZ574" s="24"/>
      <c r="IA574" s="24"/>
      <c r="IB574" s="24"/>
      <c r="IC574" s="24"/>
      <c r="ID574" s="24"/>
      <c r="IE574" s="24"/>
      <c r="IF574" s="24"/>
      <c r="IG574" s="24"/>
      <c r="IH574" s="24"/>
      <c r="II574" s="24"/>
      <c r="IJ574" s="24"/>
      <c r="IK574" s="24"/>
      <c r="IL574" s="24"/>
      <c r="IM574" s="24"/>
      <c r="IN574" s="24"/>
      <c r="IO574" s="24"/>
      <c r="IP574" s="24"/>
      <c r="IQ574" s="24"/>
      <c r="IR574" s="24"/>
      <c r="IS574" s="24"/>
      <c r="IT574" s="24"/>
      <c r="IU574" s="24"/>
      <c r="IV574" s="24"/>
    </row>
    <row r="575" spans="1:256" s="22" customFormat="1" ht="11.25">
      <c r="A575" s="24"/>
      <c r="B575" s="24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  <c r="FJ575" s="24"/>
      <c r="FK575" s="24"/>
      <c r="FL575" s="24"/>
      <c r="FM575" s="24"/>
      <c r="FN575" s="24"/>
      <c r="FO575" s="24"/>
      <c r="FP575" s="24"/>
      <c r="FQ575" s="24"/>
      <c r="FR575" s="24"/>
      <c r="FS575" s="24"/>
      <c r="FT575" s="24"/>
      <c r="FU575" s="24"/>
      <c r="FV575" s="24"/>
      <c r="FW575" s="24"/>
      <c r="FX575" s="24"/>
      <c r="FY575" s="24"/>
      <c r="FZ575" s="24"/>
      <c r="GA575" s="24"/>
      <c r="GB575" s="24"/>
      <c r="GC575" s="24"/>
      <c r="GD575" s="24"/>
      <c r="GE575" s="24"/>
      <c r="GF575" s="24"/>
      <c r="GG575" s="24"/>
      <c r="GH575" s="24"/>
      <c r="GI575" s="24"/>
      <c r="GJ575" s="24"/>
      <c r="GK575" s="24"/>
      <c r="GL575" s="24"/>
      <c r="GM575" s="24"/>
      <c r="GN575" s="24"/>
      <c r="GO575" s="24"/>
      <c r="GP575" s="24"/>
      <c r="GQ575" s="24"/>
      <c r="GR575" s="24"/>
      <c r="GS575" s="24"/>
      <c r="GT575" s="24"/>
      <c r="GU575" s="24"/>
      <c r="GV575" s="24"/>
      <c r="GW575" s="24"/>
      <c r="GX575" s="24"/>
      <c r="GY575" s="24"/>
      <c r="GZ575" s="24"/>
      <c r="HA575" s="24"/>
      <c r="HB575" s="24"/>
      <c r="HC575" s="24"/>
      <c r="HD575" s="24"/>
      <c r="HE575" s="24"/>
      <c r="HF575" s="24"/>
      <c r="HG575" s="24"/>
      <c r="HH575" s="24"/>
      <c r="HI575" s="24"/>
      <c r="HJ575" s="24"/>
      <c r="HK575" s="24"/>
      <c r="HL575" s="24"/>
      <c r="HM575" s="24"/>
      <c r="HN575" s="24"/>
      <c r="HO575" s="24"/>
      <c r="HP575" s="24"/>
      <c r="HQ575" s="24"/>
      <c r="HR575" s="24"/>
      <c r="HS575" s="24"/>
      <c r="HT575" s="24"/>
      <c r="HU575" s="24"/>
      <c r="HV575" s="24"/>
      <c r="HW575" s="24"/>
      <c r="HX575" s="24"/>
      <c r="HY575" s="24"/>
      <c r="HZ575" s="24"/>
      <c r="IA575" s="24"/>
      <c r="IB575" s="24"/>
      <c r="IC575" s="24"/>
      <c r="ID575" s="24"/>
      <c r="IE575" s="24"/>
      <c r="IF575" s="24"/>
      <c r="IG575" s="24"/>
      <c r="IH575" s="24"/>
      <c r="II575" s="24"/>
      <c r="IJ575" s="24"/>
      <c r="IK575" s="24"/>
      <c r="IL575" s="24"/>
      <c r="IM575" s="24"/>
      <c r="IN575" s="24"/>
      <c r="IO575" s="24"/>
      <c r="IP575" s="24"/>
      <c r="IQ575" s="24"/>
      <c r="IR575" s="24"/>
      <c r="IS575" s="24"/>
      <c r="IT575" s="24"/>
      <c r="IU575" s="24"/>
      <c r="IV575" s="24"/>
    </row>
    <row r="576" spans="1:256" s="22" customFormat="1" ht="11.25">
      <c r="A576" s="24"/>
      <c r="B576" s="24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  <c r="FJ576" s="24"/>
      <c r="FK576" s="24"/>
      <c r="FL576" s="24"/>
      <c r="FM576" s="24"/>
      <c r="FN576" s="24"/>
      <c r="FO576" s="24"/>
      <c r="FP576" s="24"/>
      <c r="FQ576" s="24"/>
      <c r="FR576" s="24"/>
      <c r="FS576" s="24"/>
      <c r="FT576" s="24"/>
      <c r="FU576" s="24"/>
      <c r="FV576" s="24"/>
      <c r="FW576" s="24"/>
      <c r="FX576" s="24"/>
      <c r="FY576" s="24"/>
      <c r="FZ576" s="24"/>
      <c r="GA576" s="24"/>
      <c r="GB576" s="24"/>
      <c r="GC576" s="24"/>
      <c r="GD576" s="24"/>
      <c r="GE576" s="24"/>
      <c r="GF576" s="24"/>
      <c r="GG576" s="24"/>
      <c r="GH576" s="24"/>
      <c r="GI576" s="24"/>
      <c r="GJ576" s="24"/>
      <c r="GK576" s="24"/>
      <c r="GL576" s="24"/>
      <c r="GM576" s="24"/>
      <c r="GN576" s="24"/>
      <c r="GO576" s="24"/>
      <c r="GP576" s="24"/>
      <c r="GQ576" s="24"/>
      <c r="GR576" s="24"/>
      <c r="GS576" s="24"/>
      <c r="GT576" s="24"/>
      <c r="GU576" s="24"/>
      <c r="GV576" s="24"/>
      <c r="GW576" s="24"/>
      <c r="GX576" s="24"/>
      <c r="GY576" s="24"/>
      <c r="GZ576" s="24"/>
      <c r="HA576" s="24"/>
      <c r="HB576" s="24"/>
      <c r="HC576" s="24"/>
      <c r="HD576" s="24"/>
      <c r="HE576" s="24"/>
      <c r="HF576" s="24"/>
      <c r="HG576" s="24"/>
      <c r="HH576" s="24"/>
      <c r="HI576" s="24"/>
      <c r="HJ576" s="24"/>
      <c r="HK576" s="24"/>
      <c r="HL576" s="24"/>
      <c r="HM576" s="24"/>
      <c r="HN576" s="24"/>
      <c r="HO576" s="24"/>
      <c r="HP576" s="24"/>
      <c r="HQ576" s="24"/>
      <c r="HR576" s="24"/>
      <c r="HS576" s="24"/>
      <c r="HT576" s="24"/>
      <c r="HU576" s="24"/>
      <c r="HV576" s="24"/>
      <c r="HW576" s="24"/>
      <c r="HX576" s="24"/>
      <c r="HY576" s="24"/>
      <c r="HZ576" s="24"/>
      <c r="IA576" s="24"/>
      <c r="IB576" s="24"/>
      <c r="IC576" s="24"/>
      <c r="ID576" s="24"/>
      <c r="IE576" s="24"/>
      <c r="IF576" s="24"/>
      <c r="IG576" s="24"/>
      <c r="IH576" s="24"/>
      <c r="II576" s="24"/>
      <c r="IJ576" s="24"/>
      <c r="IK576" s="24"/>
      <c r="IL576" s="24"/>
      <c r="IM576" s="24"/>
      <c r="IN576" s="24"/>
      <c r="IO576" s="24"/>
      <c r="IP576" s="24"/>
      <c r="IQ576" s="24"/>
      <c r="IR576" s="24"/>
      <c r="IS576" s="24"/>
      <c r="IT576" s="24"/>
      <c r="IU576" s="24"/>
      <c r="IV576" s="24"/>
    </row>
    <row r="577" spans="1:256" s="22" customFormat="1" ht="11.25">
      <c r="A577" s="24"/>
      <c r="B577" s="24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  <c r="FJ577" s="24"/>
      <c r="FK577" s="24"/>
      <c r="FL577" s="24"/>
      <c r="FM577" s="24"/>
      <c r="FN577" s="24"/>
      <c r="FO577" s="24"/>
      <c r="FP577" s="24"/>
      <c r="FQ577" s="24"/>
      <c r="FR577" s="24"/>
      <c r="FS577" s="24"/>
      <c r="FT577" s="24"/>
      <c r="FU577" s="24"/>
      <c r="FV577" s="24"/>
      <c r="FW577" s="24"/>
      <c r="FX577" s="24"/>
      <c r="FY577" s="24"/>
      <c r="FZ577" s="24"/>
      <c r="GA577" s="24"/>
      <c r="GB577" s="24"/>
      <c r="GC577" s="24"/>
      <c r="GD577" s="24"/>
      <c r="GE577" s="24"/>
      <c r="GF577" s="24"/>
      <c r="GG577" s="24"/>
      <c r="GH577" s="24"/>
      <c r="GI577" s="24"/>
      <c r="GJ577" s="24"/>
      <c r="GK577" s="24"/>
      <c r="GL577" s="24"/>
      <c r="GM577" s="24"/>
      <c r="GN577" s="24"/>
      <c r="GO577" s="24"/>
      <c r="GP577" s="24"/>
      <c r="GQ577" s="24"/>
      <c r="GR577" s="24"/>
      <c r="GS577" s="24"/>
      <c r="GT577" s="24"/>
      <c r="GU577" s="24"/>
      <c r="GV577" s="24"/>
      <c r="GW577" s="24"/>
      <c r="GX577" s="24"/>
      <c r="GY577" s="24"/>
      <c r="GZ577" s="24"/>
      <c r="HA577" s="24"/>
      <c r="HB577" s="24"/>
      <c r="HC577" s="24"/>
      <c r="HD577" s="24"/>
      <c r="HE577" s="24"/>
      <c r="HF577" s="24"/>
      <c r="HG577" s="24"/>
      <c r="HH577" s="24"/>
      <c r="HI577" s="24"/>
      <c r="HJ577" s="24"/>
      <c r="HK577" s="24"/>
      <c r="HL577" s="24"/>
      <c r="HM577" s="24"/>
      <c r="HN577" s="24"/>
      <c r="HO577" s="24"/>
      <c r="HP577" s="24"/>
      <c r="HQ577" s="24"/>
      <c r="HR577" s="24"/>
      <c r="HS577" s="24"/>
      <c r="HT577" s="24"/>
      <c r="HU577" s="24"/>
      <c r="HV577" s="24"/>
      <c r="HW577" s="24"/>
      <c r="HX577" s="24"/>
      <c r="HY577" s="24"/>
      <c r="HZ577" s="24"/>
      <c r="IA577" s="24"/>
      <c r="IB577" s="24"/>
      <c r="IC577" s="24"/>
      <c r="ID577" s="24"/>
      <c r="IE577" s="24"/>
      <c r="IF577" s="24"/>
      <c r="IG577" s="24"/>
      <c r="IH577" s="24"/>
      <c r="II577" s="24"/>
      <c r="IJ577" s="24"/>
      <c r="IK577" s="24"/>
      <c r="IL577" s="24"/>
      <c r="IM577" s="24"/>
      <c r="IN577" s="24"/>
      <c r="IO577" s="24"/>
      <c r="IP577" s="24"/>
      <c r="IQ577" s="24"/>
      <c r="IR577" s="24"/>
      <c r="IS577" s="24"/>
      <c r="IT577" s="24"/>
      <c r="IU577" s="24"/>
      <c r="IV577" s="24"/>
    </row>
    <row r="578" spans="1:256" s="22" customFormat="1" ht="11.25">
      <c r="A578" s="24"/>
      <c r="B578" s="24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  <c r="FJ578" s="24"/>
      <c r="FK578" s="24"/>
      <c r="FL578" s="24"/>
      <c r="FM578" s="24"/>
      <c r="FN578" s="24"/>
      <c r="FO578" s="24"/>
      <c r="FP578" s="24"/>
      <c r="FQ578" s="24"/>
      <c r="FR578" s="24"/>
      <c r="FS578" s="24"/>
      <c r="FT578" s="24"/>
      <c r="FU578" s="24"/>
      <c r="FV578" s="24"/>
      <c r="FW578" s="24"/>
      <c r="FX578" s="24"/>
      <c r="FY578" s="24"/>
      <c r="FZ578" s="24"/>
      <c r="GA578" s="24"/>
      <c r="GB578" s="24"/>
      <c r="GC578" s="24"/>
      <c r="GD578" s="24"/>
      <c r="GE578" s="24"/>
      <c r="GF578" s="24"/>
      <c r="GG578" s="24"/>
      <c r="GH578" s="24"/>
      <c r="GI578" s="24"/>
      <c r="GJ578" s="24"/>
      <c r="GK578" s="24"/>
      <c r="GL578" s="24"/>
      <c r="GM578" s="24"/>
      <c r="GN578" s="24"/>
      <c r="GO578" s="24"/>
      <c r="GP578" s="24"/>
      <c r="GQ578" s="24"/>
      <c r="GR578" s="24"/>
      <c r="GS578" s="24"/>
      <c r="GT578" s="24"/>
      <c r="GU578" s="24"/>
      <c r="GV578" s="24"/>
      <c r="GW578" s="24"/>
      <c r="GX578" s="24"/>
      <c r="GY578" s="24"/>
      <c r="GZ578" s="24"/>
      <c r="HA578" s="24"/>
      <c r="HB578" s="24"/>
      <c r="HC578" s="24"/>
      <c r="HD578" s="24"/>
      <c r="HE578" s="24"/>
      <c r="HF578" s="24"/>
      <c r="HG578" s="24"/>
      <c r="HH578" s="24"/>
      <c r="HI578" s="24"/>
      <c r="HJ578" s="24"/>
      <c r="HK578" s="24"/>
      <c r="HL578" s="24"/>
      <c r="HM578" s="24"/>
      <c r="HN578" s="24"/>
      <c r="HO578" s="24"/>
      <c r="HP578" s="24"/>
      <c r="HQ578" s="24"/>
      <c r="HR578" s="24"/>
      <c r="HS578" s="24"/>
      <c r="HT578" s="24"/>
      <c r="HU578" s="24"/>
      <c r="HV578" s="24"/>
      <c r="HW578" s="24"/>
      <c r="HX578" s="24"/>
      <c r="HY578" s="24"/>
      <c r="HZ578" s="24"/>
      <c r="IA578" s="24"/>
      <c r="IB578" s="24"/>
      <c r="IC578" s="24"/>
      <c r="ID578" s="24"/>
      <c r="IE578" s="24"/>
      <c r="IF578" s="24"/>
      <c r="IG578" s="24"/>
      <c r="IH578" s="24"/>
      <c r="II578" s="24"/>
      <c r="IJ578" s="24"/>
      <c r="IK578" s="24"/>
      <c r="IL578" s="24"/>
      <c r="IM578" s="24"/>
      <c r="IN578" s="24"/>
      <c r="IO578" s="24"/>
      <c r="IP578" s="24"/>
      <c r="IQ578" s="24"/>
      <c r="IR578" s="24"/>
      <c r="IS578" s="24"/>
      <c r="IT578" s="24"/>
      <c r="IU578" s="24"/>
      <c r="IV578" s="24"/>
    </row>
    <row r="579" spans="1:256" s="22" customFormat="1" ht="11.25">
      <c r="A579" s="24"/>
      <c r="B579" s="24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  <c r="FJ579" s="24"/>
      <c r="FK579" s="24"/>
      <c r="FL579" s="24"/>
      <c r="FM579" s="24"/>
      <c r="FN579" s="24"/>
      <c r="FO579" s="24"/>
      <c r="FP579" s="24"/>
      <c r="FQ579" s="24"/>
      <c r="FR579" s="24"/>
      <c r="FS579" s="24"/>
      <c r="FT579" s="24"/>
      <c r="FU579" s="24"/>
      <c r="FV579" s="24"/>
      <c r="FW579" s="24"/>
      <c r="FX579" s="24"/>
      <c r="FY579" s="24"/>
      <c r="FZ579" s="24"/>
      <c r="GA579" s="24"/>
      <c r="GB579" s="24"/>
      <c r="GC579" s="24"/>
      <c r="GD579" s="24"/>
      <c r="GE579" s="24"/>
      <c r="GF579" s="24"/>
      <c r="GG579" s="24"/>
      <c r="GH579" s="24"/>
      <c r="GI579" s="24"/>
      <c r="GJ579" s="24"/>
      <c r="GK579" s="24"/>
      <c r="GL579" s="24"/>
      <c r="GM579" s="24"/>
      <c r="GN579" s="24"/>
      <c r="GO579" s="24"/>
      <c r="GP579" s="24"/>
      <c r="GQ579" s="24"/>
      <c r="GR579" s="24"/>
      <c r="GS579" s="24"/>
      <c r="GT579" s="24"/>
      <c r="GU579" s="24"/>
      <c r="GV579" s="24"/>
      <c r="GW579" s="24"/>
      <c r="GX579" s="24"/>
      <c r="GY579" s="24"/>
      <c r="GZ579" s="24"/>
      <c r="HA579" s="24"/>
      <c r="HB579" s="24"/>
      <c r="HC579" s="24"/>
      <c r="HD579" s="24"/>
      <c r="HE579" s="24"/>
      <c r="HF579" s="24"/>
      <c r="HG579" s="24"/>
      <c r="HH579" s="24"/>
      <c r="HI579" s="24"/>
      <c r="HJ579" s="24"/>
      <c r="HK579" s="24"/>
      <c r="HL579" s="24"/>
      <c r="HM579" s="24"/>
      <c r="HN579" s="24"/>
      <c r="HO579" s="24"/>
      <c r="HP579" s="24"/>
      <c r="HQ579" s="24"/>
      <c r="HR579" s="24"/>
      <c r="HS579" s="24"/>
      <c r="HT579" s="24"/>
      <c r="HU579" s="24"/>
      <c r="HV579" s="24"/>
      <c r="HW579" s="24"/>
      <c r="HX579" s="24"/>
      <c r="HY579" s="24"/>
      <c r="HZ579" s="24"/>
      <c r="IA579" s="24"/>
      <c r="IB579" s="24"/>
      <c r="IC579" s="24"/>
      <c r="ID579" s="24"/>
      <c r="IE579" s="24"/>
      <c r="IF579" s="24"/>
      <c r="IG579" s="24"/>
      <c r="IH579" s="24"/>
      <c r="II579" s="24"/>
      <c r="IJ579" s="24"/>
      <c r="IK579" s="24"/>
      <c r="IL579" s="24"/>
      <c r="IM579" s="24"/>
      <c r="IN579" s="24"/>
      <c r="IO579" s="24"/>
      <c r="IP579" s="24"/>
      <c r="IQ579" s="24"/>
      <c r="IR579" s="24"/>
      <c r="IS579" s="24"/>
      <c r="IT579" s="24"/>
      <c r="IU579" s="24"/>
      <c r="IV579" s="24"/>
    </row>
    <row r="580" spans="1:256" s="22" customFormat="1" ht="11.25">
      <c r="A580" s="24" t="s">
        <v>427</v>
      </c>
      <c r="B580" s="24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  <c r="FJ580" s="24"/>
      <c r="FK580" s="24"/>
      <c r="FL580" s="24"/>
      <c r="FM580" s="24"/>
      <c r="FN580" s="24"/>
      <c r="FO580" s="24"/>
      <c r="FP580" s="24"/>
      <c r="FQ580" s="24"/>
      <c r="FR580" s="24"/>
      <c r="FS580" s="24"/>
      <c r="FT580" s="24"/>
      <c r="FU580" s="24"/>
      <c r="FV580" s="24"/>
      <c r="FW580" s="24"/>
      <c r="FX580" s="24"/>
      <c r="FY580" s="24"/>
      <c r="FZ580" s="24"/>
      <c r="GA580" s="24"/>
      <c r="GB580" s="24"/>
      <c r="GC580" s="24"/>
      <c r="GD580" s="24"/>
      <c r="GE580" s="24"/>
      <c r="GF580" s="24"/>
      <c r="GG580" s="24"/>
      <c r="GH580" s="24"/>
      <c r="GI580" s="24"/>
      <c r="GJ580" s="24"/>
      <c r="GK580" s="24"/>
      <c r="GL580" s="24"/>
      <c r="GM580" s="24"/>
      <c r="GN580" s="24"/>
      <c r="GO580" s="24"/>
      <c r="GP580" s="24"/>
      <c r="GQ580" s="24"/>
      <c r="GR580" s="24"/>
      <c r="GS580" s="24"/>
      <c r="GT580" s="24"/>
      <c r="GU580" s="24"/>
      <c r="GV580" s="24"/>
      <c r="GW580" s="24"/>
      <c r="GX580" s="24"/>
      <c r="GY580" s="24"/>
      <c r="GZ580" s="24"/>
      <c r="HA580" s="24"/>
      <c r="HB580" s="24"/>
      <c r="HC580" s="24"/>
      <c r="HD580" s="24"/>
      <c r="HE580" s="24"/>
      <c r="HF580" s="24"/>
      <c r="HG580" s="24"/>
      <c r="HH580" s="24"/>
      <c r="HI580" s="24"/>
      <c r="HJ580" s="24"/>
      <c r="HK580" s="24"/>
      <c r="HL580" s="24"/>
      <c r="HM580" s="24"/>
      <c r="HN580" s="24"/>
      <c r="HO580" s="24"/>
      <c r="HP580" s="24"/>
      <c r="HQ580" s="24"/>
      <c r="HR580" s="24"/>
      <c r="HS580" s="24"/>
      <c r="HT580" s="24"/>
      <c r="HU580" s="24"/>
      <c r="HV580" s="24"/>
      <c r="HW580" s="24"/>
      <c r="HX580" s="24"/>
      <c r="HY580" s="24"/>
      <c r="HZ580" s="24"/>
      <c r="IA580" s="24"/>
      <c r="IB580" s="24"/>
      <c r="IC580" s="24"/>
      <c r="ID580" s="24"/>
      <c r="IE580" s="24"/>
      <c r="IF580" s="24"/>
      <c r="IG580" s="24"/>
      <c r="IH580" s="24"/>
      <c r="II580" s="24"/>
      <c r="IJ580" s="24"/>
      <c r="IK580" s="24"/>
      <c r="IL580" s="24"/>
      <c r="IM580" s="24"/>
      <c r="IN580" s="24"/>
      <c r="IO580" s="24"/>
      <c r="IP580" s="24"/>
      <c r="IQ580" s="24"/>
      <c r="IR580" s="24"/>
      <c r="IS580" s="24"/>
      <c r="IT580" s="24"/>
      <c r="IU580" s="24"/>
      <c r="IV580" s="24"/>
    </row>
    <row r="581" spans="1:256" s="22" customFormat="1" ht="11.25">
      <c r="A581" s="24"/>
      <c r="B581" s="24" t="s">
        <v>1002</v>
      </c>
      <c r="C581" s="27"/>
      <c r="D581" s="27"/>
      <c r="E581" s="27"/>
      <c r="F581" s="27"/>
      <c r="G581" s="27"/>
      <c r="H581" s="27">
        <v>20</v>
      </c>
      <c r="I581" s="27">
        <v>1</v>
      </c>
      <c r="J581" s="27"/>
      <c r="K581" s="27"/>
      <c r="L581" s="27"/>
      <c r="M581" s="27"/>
      <c r="N581" s="27"/>
      <c r="O581" s="27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  <c r="FJ581" s="24"/>
      <c r="FK581" s="24"/>
      <c r="FL581" s="24"/>
      <c r="FM581" s="24"/>
      <c r="FN581" s="24"/>
      <c r="FO581" s="24"/>
      <c r="FP581" s="24"/>
      <c r="FQ581" s="24"/>
      <c r="FR581" s="24"/>
      <c r="FS581" s="24"/>
      <c r="FT581" s="24"/>
      <c r="FU581" s="24"/>
      <c r="FV581" s="24"/>
      <c r="FW581" s="24"/>
      <c r="FX581" s="24"/>
      <c r="FY581" s="24"/>
      <c r="FZ581" s="24"/>
      <c r="GA581" s="24"/>
      <c r="GB581" s="24"/>
      <c r="GC581" s="24"/>
      <c r="GD581" s="24"/>
      <c r="GE581" s="24"/>
      <c r="GF581" s="24"/>
      <c r="GG581" s="24"/>
      <c r="GH581" s="24"/>
      <c r="GI581" s="24"/>
      <c r="GJ581" s="24"/>
      <c r="GK581" s="24"/>
      <c r="GL581" s="24"/>
      <c r="GM581" s="24"/>
      <c r="GN581" s="24"/>
      <c r="GO581" s="24"/>
      <c r="GP581" s="24"/>
      <c r="GQ581" s="24"/>
      <c r="GR581" s="24"/>
      <c r="GS581" s="24"/>
      <c r="GT581" s="24"/>
      <c r="GU581" s="24"/>
      <c r="GV581" s="24"/>
      <c r="GW581" s="24"/>
      <c r="GX581" s="24"/>
      <c r="GY581" s="24"/>
      <c r="GZ581" s="24"/>
      <c r="HA581" s="24"/>
      <c r="HB581" s="24"/>
      <c r="HC581" s="24"/>
      <c r="HD581" s="24"/>
      <c r="HE581" s="24"/>
      <c r="HF581" s="24"/>
      <c r="HG581" s="24"/>
      <c r="HH581" s="24"/>
      <c r="HI581" s="24"/>
      <c r="HJ581" s="24"/>
      <c r="HK581" s="24"/>
      <c r="HL581" s="24"/>
      <c r="HM581" s="24"/>
      <c r="HN581" s="24"/>
      <c r="HO581" s="24"/>
      <c r="HP581" s="24"/>
      <c r="HQ581" s="24"/>
      <c r="HR581" s="24"/>
      <c r="HS581" s="24"/>
      <c r="HT581" s="24"/>
      <c r="HU581" s="24"/>
      <c r="HV581" s="24"/>
      <c r="HW581" s="24"/>
      <c r="HX581" s="24"/>
      <c r="HY581" s="24"/>
      <c r="HZ581" s="24"/>
      <c r="IA581" s="24"/>
      <c r="IB581" s="24"/>
      <c r="IC581" s="24"/>
      <c r="ID581" s="24"/>
      <c r="IE581" s="24"/>
      <c r="IF581" s="24"/>
      <c r="IG581" s="24"/>
      <c r="IH581" s="24"/>
      <c r="II581" s="24"/>
      <c r="IJ581" s="24"/>
      <c r="IK581" s="24"/>
      <c r="IL581" s="24"/>
      <c r="IM581" s="24"/>
      <c r="IN581" s="24"/>
      <c r="IO581" s="24"/>
      <c r="IP581" s="24"/>
      <c r="IQ581" s="24"/>
      <c r="IR581" s="24"/>
      <c r="IS581" s="24"/>
      <c r="IT581" s="24"/>
      <c r="IU581" s="24"/>
      <c r="IV581" s="24"/>
    </row>
    <row r="582" spans="1:256" s="22" customFormat="1" ht="11.25">
      <c r="A582" s="24"/>
      <c r="B582" s="24" t="s">
        <v>428</v>
      </c>
      <c r="C582" s="27"/>
      <c r="D582" s="27"/>
      <c r="E582" s="27"/>
      <c r="F582" s="27"/>
      <c r="G582" s="27"/>
      <c r="H582" s="27">
        <v>15</v>
      </c>
      <c r="I582" s="27">
        <v>1</v>
      </c>
      <c r="J582" s="27"/>
      <c r="K582" s="27" t="s">
        <v>1012</v>
      </c>
      <c r="L582" s="27"/>
      <c r="M582" s="27"/>
      <c r="N582" s="27"/>
      <c r="O582" s="27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  <c r="FJ582" s="24"/>
      <c r="FK582" s="24"/>
      <c r="FL582" s="24"/>
      <c r="FM582" s="24"/>
      <c r="FN582" s="24"/>
      <c r="FO582" s="24"/>
      <c r="FP582" s="24"/>
      <c r="FQ582" s="24"/>
      <c r="FR582" s="24"/>
      <c r="FS582" s="24"/>
      <c r="FT582" s="24"/>
      <c r="FU582" s="24"/>
      <c r="FV582" s="24"/>
      <c r="FW582" s="24"/>
      <c r="FX582" s="24"/>
      <c r="FY582" s="24"/>
      <c r="FZ582" s="24"/>
      <c r="GA582" s="24"/>
      <c r="GB582" s="24"/>
      <c r="GC582" s="24"/>
      <c r="GD582" s="24"/>
      <c r="GE582" s="24"/>
      <c r="GF582" s="24"/>
      <c r="GG582" s="24"/>
      <c r="GH582" s="24"/>
      <c r="GI582" s="24"/>
      <c r="GJ582" s="24"/>
      <c r="GK582" s="24"/>
      <c r="GL582" s="24"/>
      <c r="GM582" s="24"/>
      <c r="GN582" s="24"/>
      <c r="GO582" s="24"/>
      <c r="GP582" s="24"/>
      <c r="GQ582" s="24"/>
      <c r="GR582" s="24"/>
      <c r="GS582" s="24"/>
      <c r="GT582" s="24"/>
      <c r="GU582" s="24"/>
      <c r="GV582" s="24"/>
      <c r="GW582" s="24"/>
      <c r="GX582" s="24"/>
      <c r="GY582" s="24"/>
      <c r="GZ582" s="24"/>
      <c r="HA582" s="24"/>
      <c r="HB582" s="24"/>
      <c r="HC582" s="24"/>
      <c r="HD582" s="24"/>
      <c r="HE582" s="24"/>
      <c r="HF582" s="24"/>
      <c r="HG582" s="24"/>
      <c r="HH582" s="24"/>
      <c r="HI582" s="24"/>
      <c r="HJ582" s="24"/>
      <c r="HK582" s="24"/>
      <c r="HL582" s="24"/>
      <c r="HM582" s="24"/>
      <c r="HN582" s="24"/>
      <c r="HO582" s="24"/>
      <c r="HP582" s="24"/>
      <c r="HQ582" s="24"/>
      <c r="HR582" s="24"/>
      <c r="HS582" s="24"/>
      <c r="HT582" s="24"/>
      <c r="HU582" s="24"/>
      <c r="HV582" s="24"/>
      <c r="HW582" s="24"/>
      <c r="HX582" s="24"/>
      <c r="HY582" s="24"/>
      <c r="HZ582" s="24"/>
      <c r="IA582" s="24"/>
      <c r="IB582" s="24"/>
      <c r="IC582" s="24"/>
      <c r="ID582" s="24"/>
      <c r="IE582" s="24"/>
      <c r="IF582" s="24"/>
      <c r="IG582" s="24"/>
      <c r="IH582" s="24"/>
      <c r="II582" s="24"/>
      <c r="IJ582" s="24"/>
      <c r="IK582" s="24"/>
      <c r="IL582" s="24"/>
      <c r="IM582" s="24"/>
      <c r="IN582" s="24"/>
      <c r="IO582" s="24"/>
      <c r="IP582" s="24"/>
      <c r="IQ582" s="24"/>
      <c r="IR582" s="24"/>
      <c r="IS582" s="24"/>
      <c r="IT582" s="24"/>
      <c r="IU582" s="24"/>
      <c r="IV582" s="24"/>
    </row>
    <row r="583" spans="1:256" s="22" customFormat="1" ht="11.25">
      <c r="A583" s="24"/>
      <c r="B583" s="24" t="s">
        <v>1003</v>
      </c>
      <c r="C583" s="27"/>
      <c r="D583" s="27"/>
      <c r="E583" s="27"/>
      <c r="F583" s="27"/>
      <c r="G583" s="27"/>
      <c r="H583" s="27">
        <v>50</v>
      </c>
      <c r="I583" s="27">
        <v>3</v>
      </c>
      <c r="J583" s="27"/>
      <c r="K583" s="27"/>
      <c r="L583" s="27"/>
      <c r="M583" s="27"/>
      <c r="N583" s="27"/>
      <c r="O583" s="27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  <c r="FJ583" s="24"/>
      <c r="FK583" s="24"/>
      <c r="FL583" s="24"/>
      <c r="FM583" s="24"/>
      <c r="FN583" s="24"/>
      <c r="FO583" s="24"/>
      <c r="FP583" s="24"/>
      <c r="FQ583" s="24"/>
      <c r="FR583" s="24"/>
      <c r="FS583" s="24"/>
      <c r="FT583" s="24"/>
      <c r="FU583" s="24"/>
      <c r="FV583" s="24"/>
      <c r="FW583" s="24"/>
      <c r="FX583" s="24"/>
      <c r="FY583" s="24"/>
      <c r="FZ583" s="24"/>
      <c r="GA583" s="24"/>
      <c r="GB583" s="24"/>
      <c r="GC583" s="24"/>
      <c r="GD583" s="24"/>
      <c r="GE583" s="24"/>
      <c r="GF583" s="24"/>
      <c r="GG583" s="24"/>
      <c r="GH583" s="24"/>
      <c r="GI583" s="24"/>
      <c r="GJ583" s="24"/>
      <c r="GK583" s="24"/>
      <c r="GL583" s="24"/>
      <c r="GM583" s="24"/>
      <c r="GN583" s="24"/>
      <c r="GO583" s="24"/>
      <c r="GP583" s="24"/>
      <c r="GQ583" s="24"/>
      <c r="GR583" s="24"/>
      <c r="GS583" s="24"/>
      <c r="GT583" s="24"/>
      <c r="GU583" s="24"/>
      <c r="GV583" s="24"/>
      <c r="GW583" s="24"/>
      <c r="GX583" s="24"/>
      <c r="GY583" s="24"/>
      <c r="GZ583" s="24"/>
      <c r="HA583" s="24"/>
      <c r="HB583" s="24"/>
      <c r="HC583" s="24"/>
      <c r="HD583" s="24"/>
      <c r="HE583" s="24"/>
      <c r="HF583" s="24"/>
      <c r="HG583" s="24"/>
      <c r="HH583" s="24"/>
      <c r="HI583" s="24"/>
      <c r="HJ583" s="24"/>
      <c r="HK583" s="24"/>
      <c r="HL583" s="24"/>
      <c r="HM583" s="24"/>
      <c r="HN583" s="24"/>
      <c r="HO583" s="24"/>
      <c r="HP583" s="24"/>
      <c r="HQ583" s="24"/>
      <c r="HR583" s="24"/>
      <c r="HS583" s="24"/>
      <c r="HT583" s="24"/>
      <c r="HU583" s="24"/>
      <c r="HV583" s="24"/>
      <c r="HW583" s="24"/>
      <c r="HX583" s="24"/>
      <c r="HY583" s="24"/>
      <c r="HZ583" s="24"/>
      <c r="IA583" s="24"/>
      <c r="IB583" s="24"/>
      <c r="IC583" s="24"/>
      <c r="ID583" s="24"/>
      <c r="IE583" s="24"/>
      <c r="IF583" s="24"/>
      <c r="IG583" s="24"/>
      <c r="IH583" s="24"/>
      <c r="II583" s="24"/>
      <c r="IJ583" s="24"/>
      <c r="IK583" s="24"/>
      <c r="IL583" s="24"/>
      <c r="IM583" s="24"/>
      <c r="IN583" s="24"/>
      <c r="IO583" s="24"/>
      <c r="IP583" s="24"/>
      <c r="IQ583" s="24"/>
      <c r="IR583" s="24"/>
      <c r="IS583" s="24"/>
      <c r="IT583" s="24"/>
      <c r="IU583" s="24"/>
      <c r="IV583" s="24"/>
    </row>
    <row r="584" spans="1:256" s="22" customFormat="1" ht="11.25">
      <c r="A584" s="24"/>
      <c r="B584" s="24" t="s">
        <v>573</v>
      </c>
      <c r="C584" s="27"/>
      <c r="D584" s="27"/>
      <c r="E584" s="27"/>
      <c r="F584" s="27"/>
      <c r="G584" s="27"/>
      <c r="H584" s="27">
        <v>0.2</v>
      </c>
      <c r="I584" s="27">
        <v>2</v>
      </c>
      <c r="J584" s="27" t="s">
        <v>379</v>
      </c>
      <c r="K584" s="27" t="s">
        <v>1004</v>
      </c>
      <c r="L584" s="27"/>
      <c r="M584" s="27"/>
      <c r="N584" s="27">
        <v>20</v>
      </c>
      <c r="O584" s="27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  <c r="FJ584" s="24"/>
      <c r="FK584" s="24"/>
      <c r="FL584" s="24"/>
      <c r="FM584" s="24"/>
      <c r="FN584" s="24"/>
      <c r="FO584" s="24"/>
      <c r="FP584" s="24"/>
      <c r="FQ584" s="24"/>
      <c r="FR584" s="24"/>
      <c r="FS584" s="24"/>
      <c r="FT584" s="24"/>
      <c r="FU584" s="24"/>
      <c r="FV584" s="24"/>
      <c r="FW584" s="24"/>
      <c r="FX584" s="24"/>
      <c r="FY584" s="24"/>
      <c r="FZ584" s="24"/>
      <c r="GA584" s="24"/>
      <c r="GB584" s="24"/>
      <c r="GC584" s="24"/>
      <c r="GD584" s="24"/>
      <c r="GE584" s="24"/>
      <c r="GF584" s="24"/>
      <c r="GG584" s="24"/>
      <c r="GH584" s="24"/>
      <c r="GI584" s="24"/>
      <c r="GJ584" s="24"/>
      <c r="GK584" s="24"/>
      <c r="GL584" s="24"/>
      <c r="GM584" s="24"/>
      <c r="GN584" s="24"/>
      <c r="GO584" s="24"/>
      <c r="GP584" s="24"/>
      <c r="GQ584" s="24"/>
      <c r="GR584" s="24"/>
      <c r="GS584" s="24"/>
      <c r="GT584" s="24"/>
      <c r="GU584" s="24"/>
      <c r="GV584" s="24"/>
      <c r="GW584" s="24"/>
      <c r="GX584" s="24"/>
      <c r="GY584" s="24"/>
      <c r="GZ584" s="24"/>
      <c r="HA584" s="24"/>
      <c r="HB584" s="24"/>
      <c r="HC584" s="24"/>
      <c r="HD584" s="24"/>
      <c r="HE584" s="24"/>
      <c r="HF584" s="24"/>
      <c r="HG584" s="24"/>
      <c r="HH584" s="24"/>
      <c r="HI584" s="24"/>
      <c r="HJ584" s="24"/>
      <c r="HK584" s="24"/>
      <c r="HL584" s="24"/>
      <c r="HM584" s="24"/>
      <c r="HN584" s="24"/>
      <c r="HO584" s="24"/>
      <c r="HP584" s="24"/>
      <c r="HQ584" s="24"/>
      <c r="HR584" s="24"/>
      <c r="HS584" s="24"/>
      <c r="HT584" s="24"/>
      <c r="HU584" s="24"/>
      <c r="HV584" s="24"/>
      <c r="HW584" s="24"/>
      <c r="HX584" s="24"/>
      <c r="HY584" s="24"/>
      <c r="HZ584" s="24"/>
      <c r="IA584" s="24"/>
      <c r="IB584" s="24"/>
      <c r="IC584" s="24"/>
      <c r="ID584" s="24"/>
      <c r="IE584" s="24"/>
      <c r="IF584" s="24"/>
      <c r="IG584" s="24"/>
      <c r="IH584" s="24"/>
      <c r="II584" s="24"/>
      <c r="IJ584" s="24"/>
      <c r="IK584" s="24"/>
      <c r="IL584" s="24"/>
      <c r="IM584" s="24"/>
      <c r="IN584" s="24"/>
      <c r="IO584" s="24"/>
      <c r="IP584" s="24"/>
      <c r="IQ584" s="24"/>
      <c r="IR584" s="24"/>
      <c r="IS584" s="24"/>
      <c r="IT584" s="24"/>
      <c r="IU584" s="24"/>
      <c r="IV584" s="24"/>
    </row>
    <row r="585" spans="1:256" s="22" customFormat="1" ht="11.25">
      <c r="A585" s="24"/>
      <c r="B585" s="24" t="s">
        <v>574</v>
      </c>
      <c r="C585" s="27"/>
      <c r="D585" s="27"/>
      <c r="E585" s="27"/>
      <c r="F585" s="27"/>
      <c r="G585" s="27"/>
      <c r="H585" s="27">
        <v>18</v>
      </c>
      <c r="I585" s="27">
        <v>45</v>
      </c>
      <c r="J585" s="27" t="s">
        <v>591</v>
      </c>
      <c r="K585" s="27" t="s">
        <v>1006</v>
      </c>
      <c r="L585" s="27"/>
      <c r="M585" s="27"/>
      <c r="N585" s="27"/>
      <c r="O585" s="27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  <c r="FJ585" s="24"/>
      <c r="FK585" s="24"/>
      <c r="FL585" s="24"/>
      <c r="FM585" s="24"/>
      <c r="FN585" s="24"/>
      <c r="FO585" s="24"/>
      <c r="FP585" s="24"/>
      <c r="FQ585" s="24"/>
      <c r="FR585" s="24"/>
      <c r="FS585" s="24"/>
      <c r="FT585" s="24"/>
      <c r="FU585" s="24"/>
      <c r="FV585" s="24"/>
      <c r="FW585" s="24"/>
      <c r="FX585" s="24"/>
      <c r="FY585" s="24"/>
      <c r="FZ585" s="24"/>
      <c r="GA585" s="24"/>
      <c r="GB585" s="24"/>
      <c r="GC585" s="24"/>
      <c r="GD585" s="24"/>
      <c r="GE585" s="24"/>
      <c r="GF585" s="24"/>
      <c r="GG585" s="24"/>
      <c r="GH585" s="24"/>
      <c r="GI585" s="24"/>
      <c r="GJ585" s="24"/>
      <c r="GK585" s="24"/>
      <c r="GL585" s="24"/>
      <c r="GM585" s="24"/>
      <c r="GN585" s="24"/>
      <c r="GO585" s="24"/>
      <c r="GP585" s="24"/>
      <c r="GQ585" s="24"/>
      <c r="GR585" s="24"/>
      <c r="GS585" s="24"/>
      <c r="GT585" s="24"/>
      <c r="GU585" s="24"/>
      <c r="GV585" s="24"/>
      <c r="GW585" s="24"/>
      <c r="GX585" s="24"/>
      <c r="GY585" s="24"/>
      <c r="GZ585" s="24"/>
      <c r="HA585" s="24"/>
      <c r="HB585" s="24"/>
      <c r="HC585" s="24"/>
      <c r="HD585" s="24"/>
      <c r="HE585" s="24"/>
      <c r="HF585" s="24"/>
      <c r="HG585" s="24"/>
      <c r="HH585" s="24"/>
      <c r="HI585" s="24"/>
      <c r="HJ585" s="24"/>
      <c r="HK585" s="24"/>
      <c r="HL585" s="24"/>
      <c r="HM585" s="24"/>
      <c r="HN585" s="24"/>
      <c r="HO585" s="24"/>
      <c r="HP585" s="24"/>
      <c r="HQ585" s="24"/>
      <c r="HR585" s="24"/>
      <c r="HS585" s="24"/>
      <c r="HT585" s="24"/>
      <c r="HU585" s="24"/>
      <c r="HV585" s="24"/>
      <c r="HW585" s="24"/>
      <c r="HX585" s="24"/>
      <c r="HY585" s="24"/>
      <c r="HZ585" s="24"/>
      <c r="IA585" s="24"/>
      <c r="IB585" s="24"/>
      <c r="IC585" s="24"/>
      <c r="ID585" s="24"/>
      <c r="IE585" s="24"/>
      <c r="IF585" s="24"/>
      <c r="IG585" s="24"/>
      <c r="IH585" s="24"/>
      <c r="II585" s="24"/>
      <c r="IJ585" s="24"/>
      <c r="IK585" s="24"/>
      <c r="IL585" s="24"/>
      <c r="IM585" s="24"/>
      <c r="IN585" s="24"/>
      <c r="IO585" s="24"/>
      <c r="IP585" s="24"/>
      <c r="IQ585" s="24"/>
      <c r="IR585" s="24"/>
      <c r="IS585" s="24"/>
      <c r="IT585" s="24"/>
      <c r="IU585" s="24"/>
      <c r="IV585" s="24"/>
    </row>
    <row r="586" spans="1:256" s="22" customFormat="1" ht="11.25">
      <c r="A586" s="24"/>
      <c r="B586" s="24" t="s">
        <v>576</v>
      </c>
      <c r="C586" s="27"/>
      <c r="D586" s="27"/>
      <c r="E586" s="27"/>
      <c r="F586" s="27"/>
      <c r="G586" s="27"/>
      <c r="H586" s="27">
        <v>2.6</v>
      </c>
      <c r="I586" s="27">
        <v>4</v>
      </c>
      <c r="J586" s="27" t="s">
        <v>591</v>
      </c>
      <c r="K586" s="27" t="s">
        <v>1005</v>
      </c>
      <c r="L586" s="27"/>
      <c r="M586" s="27"/>
      <c r="N586" s="27"/>
      <c r="O586" s="27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  <c r="FJ586" s="24"/>
      <c r="FK586" s="24"/>
      <c r="FL586" s="24"/>
      <c r="FM586" s="24"/>
      <c r="FN586" s="24"/>
      <c r="FO586" s="24"/>
      <c r="FP586" s="24"/>
      <c r="FQ586" s="24"/>
      <c r="FR586" s="24"/>
      <c r="FS586" s="24"/>
      <c r="FT586" s="24"/>
      <c r="FU586" s="24"/>
      <c r="FV586" s="24"/>
      <c r="FW586" s="24"/>
      <c r="FX586" s="24"/>
      <c r="FY586" s="24"/>
      <c r="FZ586" s="24"/>
      <c r="GA586" s="24"/>
      <c r="GB586" s="24"/>
      <c r="GC586" s="24"/>
      <c r="GD586" s="24"/>
      <c r="GE586" s="24"/>
      <c r="GF586" s="24"/>
      <c r="GG586" s="24"/>
      <c r="GH586" s="24"/>
      <c r="GI586" s="24"/>
      <c r="GJ586" s="24"/>
      <c r="GK586" s="24"/>
      <c r="GL586" s="24"/>
      <c r="GM586" s="24"/>
      <c r="GN586" s="24"/>
      <c r="GO586" s="24"/>
      <c r="GP586" s="24"/>
      <c r="GQ586" s="24"/>
      <c r="GR586" s="24"/>
      <c r="GS586" s="24"/>
      <c r="GT586" s="24"/>
      <c r="GU586" s="24"/>
      <c r="GV586" s="24"/>
      <c r="GW586" s="24"/>
      <c r="GX586" s="24"/>
      <c r="GY586" s="24"/>
      <c r="GZ586" s="24"/>
      <c r="HA586" s="24"/>
      <c r="HB586" s="24"/>
      <c r="HC586" s="24"/>
      <c r="HD586" s="24"/>
      <c r="HE586" s="24"/>
      <c r="HF586" s="24"/>
      <c r="HG586" s="24"/>
      <c r="HH586" s="24"/>
      <c r="HI586" s="24"/>
      <c r="HJ586" s="24"/>
      <c r="HK586" s="24"/>
      <c r="HL586" s="24"/>
      <c r="HM586" s="24"/>
      <c r="HN586" s="24"/>
      <c r="HO586" s="24"/>
      <c r="HP586" s="24"/>
      <c r="HQ586" s="24"/>
      <c r="HR586" s="24"/>
      <c r="HS586" s="24"/>
      <c r="HT586" s="24"/>
      <c r="HU586" s="24"/>
      <c r="HV586" s="24"/>
      <c r="HW586" s="24"/>
      <c r="HX586" s="24"/>
      <c r="HY586" s="24"/>
      <c r="HZ586" s="24"/>
      <c r="IA586" s="24"/>
      <c r="IB586" s="24"/>
      <c r="IC586" s="24"/>
      <c r="ID586" s="24"/>
      <c r="IE586" s="24"/>
      <c r="IF586" s="24"/>
      <c r="IG586" s="24"/>
      <c r="IH586" s="24"/>
      <c r="II586" s="24"/>
      <c r="IJ586" s="24"/>
      <c r="IK586" s="24"/>
      <c r="IL586" s="24"/>
      <c r="IM586" s="24"/>
      <c r="IN586" s="24"/>
      <c r="IO586" s="24"/>
      <c r="IP586" s="24"/>
      <c r="IQ586" s="24"/>
      <c r="IR586" s="24"/>
      <c r="IS586" s="24"/>
      <c r="IT586" s="24"/>
      <c r="IU586" s="24"/>
      <c r="IV586" s="24"/>
    </row>
    <row r="587" spans="1:256" s="22" customFormat="1" ht="11.25">
      <c r="A587" s="24"/>
      <c r="B587" s="24" t="s">
        <v>1007</v>
      </c>
      <c r="C587" s="27"/>
      <c r="D587" s="27"/>
      <c r="E587" s="27"/>
      <c r="F587" s="27"/>
      <c r="G587" s="27"/>
      <c r="H587" s="27">
        <v>2.4</v>
      </c>
      <c r="I587" s="27">
        <v>4</v>
      </c>
      <c r="J587" s="27" t="s">
        <v>379</v>
      </c>
      <c r="K587" s="27"/>
      <c r="L587" s="27"/>
      <c r="M587" s="27"/>
      <c r="N587" s="27"/>
      <c r="O587" s="27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  <c r="FJ587" s="24"/>
      <c r="FK587" s="24"/>
      <c r="FL587" s="24"/>
      <c r="FM587" s="24"/>
      <c r="FN587" s="24"/>
      <c r="FO587" s="24"/>
      <c r="FP587" s="24"/>
      <c r="FQ587" s="24"/>
      <c r="FR587" s="24"/>
      <c r="FS587" s="24"/>
      <c r="FT587" s="24"/>
      <c r="FU587" s="24"/>
      <c r="FV587" s="24"/>
      <c r="FW587" s="24"/>
      <c r="FX587" s="24"/>
      <c r="FY587" s="24"/>
      <c r="FZ587" s="24"/>
      <c r="GA587" s="24"/>
      <c r="GB587" s="24"/>
      <c r="GC587" s="24"/>
      <c r="GD587" s="24"/>
      <c r="GE587" s="24"/>
      <c r="GF587" s="24"/>
      <c r="GG587" s="24"/>
      <c r="GH587" s="24"/>
      <c r="GI587" s="24"/>
      <c r="GJ587" s="24"/>
      <c r="GK587" s="24"/>
      <c r="GL587" s="24"/>
      <c r="GM587" s="24"/>
      <c r="GN587" s="24"/>
      <c r="GO587" s="24"/>
      <c r="GP587" s="24"/>
      <c r="GQ587" s="24"/>
      <c r="GR587" s="24"/>
      <c r="GS587" s="24"/>
      <c r="GT587" s="24"/>
      <c r="GU587" s="24"/>
      <c r="GV587" s="24"/>
      <c r="GW587" s="24"/>
      <c r="GX587" s="24"/>
      <c r="GY587" s="24"/>
      <c r="GZ587" s="24"/>
      <c r="HA587" s="24"/>
      <c r="HB587" s="24"/>
      <c r="HC587" s="24"/>
      <c r="HD587" s="24"/>
      <c r="HE587" s="24"/>
      <c r="HF587" s="24"/>
      <c r="HG587" s="24"/>
      <c r="HH587" s="24"/>
      <c r="HI587" s="24"/>
      <c r="HJ587" s="24"/>
      <c r="HK587" s="24"/>
      <c r="HL587" s="24"/>
      <c r="HM587" s="24"/>
      <c r="HN587" s="24"/>
      <c r="HO587" s="24"/>
      <c r="HP587" s="24"/>
      <c r="HQ587" s="24"/>
      <c r="HR587" s="24"/>
      <c r="HS587" s="24"/>
      <c r="HT587" s="24"/>
      <c r="HU587" s="24"/>
      <c r="HV587" s="24"/>
      <c r="HW587" s="24"/>
      <c r="HX587" s="24"/>
      <c r="HY587" s="24"/>
      <c r="HZ587" s="24"/>
      <c r="IA587" s="24"/>
      <c r="IB587" s="24"/>
      <c r="IC587" s="24"/>
      <c r="ID587" s="24"/>
      <c r="IE587" s="24"/>
      <c r="IF587" s="24"/>
      <c r="IG587" s="24"/>
      <c r="IH587" s="24"/>
      <c r="II587" s="24"/>
      <c r="IJ587" s="24"/>
      <c r="IK587" s="24"/>
      <c r="IL587" s="24"/>
      <c r="IM587" s="24"/>
      <c r="IN587" s="24"/>
      <c r="IO587" s="24"/>
      <c r="IP587" s="24"/>
      <c r="IQ587" s="24"/>
      <c r="IR587" s="24"/>
      <c r="IS587" s="24"/>
      <c r="IT587" s="24"/>
      <c r="IU587" s="24"/>
      <c r="IV587" s="24"/>
    </row>
    <row r="588" spans="1:256" s="22" customFormat="1" ht="11.25">
      <c r="A588" s="24"/>
      <c r="B588" s="24" t="s">
        <v>1008</v>
      </c>
      <c r="C588" s="27"/>
      <c r="D588" s="27"/>
      <c r="E588" s="27"/>
      <c r="F588" s="27"/>
      <c r="G588" s="27"/>
      <c r="H588" s="27">
        <v>4.8</v>
      </c>
      <c r="I588" s="27">
        <v>0.2</v>
      </c>
      <c r="J588" s="27" t="s">
        <v>591</v>
      </c>
      <c r="K588" s="27"/>
      <c r="L588" s="27"/>
      <c r="M588" s="27"/>
      <c r="N588" s="27"/>
      <c r="O588" s="27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  <c r="FJ588" s="24"/>
      <c r="FK588" s="24"/>
      <c r="FL588" s="24"/>
      <c r="FM588" s="24"/>
      <c r="FN588" s="24"/>
      <c r="FO588" s="24"/>
      <c r="FP588" s="24"/>
      <c r="FQ588" s="24"/>
      <c r="FR588" s="24"/>
      <c r="FS588" s="24"/>
      <c r="FT588" s="24"/>
      <c r="FU588" s="24"/>
      <c r="FV588" s="24"/>
      <c r="FW588" s="24"/>
      <c r="FX588" s="24"/>
      <c r="FY588" s="24"/>
      <c r="FZ588" s="24"/>
      <c r="GA588" s="24"/>
      <c r="GB588" s="24"/>
      <c r="GC588" s="24"/>
      <c r="GD588" s="24"/>
      <c r="GE588" s="24"/>
      <c r="GF588" s="24"/>
      <c r="GG588" s="24"/>
      <c r="GH588" s="24"/>
      <c r="GI588" s="24"/>
      <c r="GJ588" s="24"/>
      <c r="GK588" s="24"/>
      <c r="GL588" s="24"/>
      <c r="GM588" s="24"/>
      <c r="GN588" s="24"/>
      <c r="GO588" s="24"/>
      <c r="GP588" s="24"/>
      <c r="GQ588" s="24"/>
      <c r="GR588" s="24"/>
      <c r="GS588" s="24"/>
      <c r="GT588" s="24"/>
      <c r="GU588" s="24"/>
      <c r="GV588" s="24"/>
      <c r="GW588" s="24"/>
      <c r="GX588" s="24"/>
      <c r="GY588" s="24"/>
      <c r="GZ588" s="24"/>
      <c r="HA588" s="24"/>
      <c r="HB588" s="24"/>
      <c r="HC588" s="24"/>
      <c r="HD588" s="24"/>
      <c r="HE588" s="24"/>
      <c r="HF588" s="24"/>
      <c r="HG588" s="24"/>
      <c r="HH588" s="24"/>
      <c r="HI588" s="24"/>
      <c r="HJ588" s="24"/>
      <c r="HK588" s="24"/>
      <c r="HL588" s="24"/>
      <c r="HM588" s="24"/>
      <c r="HN588" s="24"/>
      <c r="HO588" s="24"/>
      <c r="HP588" s="24"/>
      <c r="HQ588" s="24"/>
      <c r="HR588" s="24"/>
      <c r="HS588" s="24"/>
      <c r="HT588" s="24"/>
      <c r="HU588" s="24"/>
      <c r="HV588" s="24"/>
      <c r="HW588" s="24"/>
      <c r="HX588" s="24"/>
      <c r="HY588" s="24"/>
      <c r="HZ588" s="24"/>
      <c r="IA588" s="24"/>
      <c r="IB588" s="24"/>
      <c r="IC588" s="24"/>
      <c r="ID588" s="24"/>
      <c r="IE588" s="24"/>
      <c r="IF588" s="24"/>
      <c r="IG588" s="24"/>
      <c r="IH588" s="24"/>
      <c r="II588" s="24"/>
      <c r="IJ588" s="24"/>
      <c r="IK588" s="24"/>
      <c r="IL588" s="24"/>
      <c r="IM588" s="24"/>
      <c r="IN588" s="24"/>
      <c r="IO588" s="24"/>
      <c r="IP588" s="24"/>
      <c r="IQ588" s="24"/>
      <c r="IR588" s="24"/>
      <c r="IS588" s="24"/>
      <c r="IT588" s="24"/>
      <c r="IU588" s="24"/>
      <c r="IV588" s="24"/>
    </row>
    <row r="589" spans="1:256" s="22" customFormat="1" ht="11.25">
      <c r="A589" s="24"/>
      <c r="B589" s="24" t="s">
        <v>577</v>
      </c>
      <c r="C589" s="27"/>
      <c r="D589" s="27"/>
      <c r="E589" s="27"/>
      <c r="F589" s="27"/>
      <c r="G589" s="27"/>
      <c r="H589" s="27">
        <v>1.2</v>
      </c>
      <c r="I589" s="27">
        <v>3</v>
      </c>
      <c r="J589" s="27" t="s">
        <v>379</v>
      </c>
      <c r="K589" s="27" t="s">
        <v>1009</v>
      </c>
      <c r="L589" s="27"/>
      <c r="M589" s="27"/>
      <c r="N589" s="27" t="s">
        <v>1011</v>
      </c>
      <c r="O589" s="27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  <c r="FJ589" s="24"/>
      <c r="FK589" s="24"/>
      <c r="FL589" s="24"/>
      <c r="FM589" s="24"/>
      <c r="FN589" s="24"/>
      <c r="FO589" s="24"/>
      <c r="FP589" s="24"/>
      <c r="FQ589" s="24"/>
      <c r="FR589" s="24"/>
      <c r="FS589" s="24"/>
      <c r="FT589" s="24"/>
      <c r="FU589" s="24"/>
      <c r="FV589" s="24"/>
      <c r="FW589" s="24"/>
      <c r="FX589" s="24"/>
      <c r="FY589" s="24"/>
      <c r="FZ589" s="24"/>
      <c r="GA589" s="24"/>
      <c r="GB589" s="24"/>
      <c r="GC589" s="24"/>
      <c r="GD589" s="24"/>
      <c r="GE589" s="24"/>
      <c r="GF589" s="24"/>
      <c r="GG589" s="24"/>
      <c r="GH589" s="24"/>
      <c r="GI589" s="24"/>
      <c r="GJ589" s="24"/>
      <c r="GK589" s="24"/>
      <c r="GL589" s="24"/>
      <c r="GM589" s="24"/>
      <c r="GN589" s="24"/>
      <c r="GO589" s="24"/>
      <c r="GP589" s="24"/>
      <c r="GQ589" s="24"/>
      <c r="GR589" s="24"/>
      <c r="GS589" s="24"/>
      <c r="GT589" s="24"/>
      <c r="GU589" s="24"/>
      <c r="GV589" s="24"/>
      <c r="GW589" s="24"/>
      <c r="GX589" s="24"/>
      <c r="GY589" s="24"/>
      <c r="GZ589" s="24"/>
      <c r="HA589" s="24"/>
      <c r="HB589" s="24"/>
      <c r="HC589" s="24"/>
      <c r="HD589" s="24"/>
      <c r="HE589" s="24"/>
      <c r="HF589" s="24"/>
      <c r="HG589" s="24"/>
      <c r="HH589" s="24"/>
      <c r="HI589" s="24"/>
      <c r="HJ589" s="24"/>
      <c r="HK589" s="24"/>
      <c r="HL589" s="24"/>
      <c r="HM589" s="24"/>
      <c r="HN589" s="24"/>
      <c r="HO589" s="24"/>
      <c r="HP589" s="24"/>
      <c r="HQ589" s="24"/>
      <c r="HR589" s="24"/>
      <c r="HS589" s="24"/>
      <c r="HT589" s="24"/>
      <c r="HU589" s="24"/>
      <c r="HV589" s="24"/>
      <c r="HW589" s="24"/>
      <c r="HX589" s="24"/>
      <c r="HY589" s="24"/>
      <c r="HZ589" s="24"/>
      <c r="IA589" s="24"/>
      <c r="IB589" s="24"/>
      <c r="IC589" s="24"/>
      <c r="ID589" s="24"/>
      <c r="IE589" s="24"/>
      <c r="IF589" s="24"/>
      <c r="IG589" s="24"/>
      <c r="IH589" s="24"/>
      <c r="II589" s="24"/>
      <c r="IJ589" s="24"/>
      <c r="IK589" s="24"/>
      <c r="IL589" s="24"/>
      <c r="IM589" s="24"/>
      <c r="IN589" s="24"/>
      <c r="IO589" s="24"/>
      <c r="IP589" s="24"/>
      <c r="IQ589" s="24"/>
      <c r="IR589" s="24"/>
      <c r="IS589" s="24"/>
      <c r="IT589" s="24"/>
      <c r="IU589" s="24"/>
      <c r="IV589" s="24"/>
    </row>
    <row r="590" spans="1:256" s="22" customFormat="1" ht="11.25">
      <c r="A590" s="24"/>
      <c r="B590" s="24" t="s">
        <v>578</v>
      </c>
      <c r="C590" s="27"/>
      <c r="D590" s="27"/>
      <c r="E590" s="27"/>
      <c r="F590" s="27"/>
      <c r="G590" s="27"/>
      <c r="H590" s="27">
        <v>0.4</v>
      </c>
      <c r="I590" s="27">
        <v>0.01</v>
      </c>
      <c r="J590" s="27" t="s">
        <v>379</v>
      </c>
      <c r="K590" s="27" t="s">
        <v>1010</v>
      </c>
      <c r="L590" s="27"/>
      <c r="M590" s="27"/>
      <c r="N590" s="27">
        <v>20</v>
      </c>
      <c r="O590" s="27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  <c r="FJ590" s="24"/>
      <c r="FK590" s="24"/>
      <c r="FL590" s="24"/>
      <c r="FM590" s="24"/>
      <c r="FN590" s="24"/>
      <c r="FO590" s="24"/>
      <c r="FP590" s="24"/>
      <c r="FQ590" s="24"/>
      <c r="FR590" s="24"/>
      <c r="FS590" s="24"/>
      <c r="FT590" s="24"/>
      <c r="FU590" s="24"/>
      <c r="FV590" s="24"/>
      <c r="FW590" s="24"/>
      <c r="FX590" s="24"/>
      <c r="FY590" s="24"/>
      <c r="FZ590" s="24"/>
      <c r="GA590" s="24"/>
      <c r="GB590" s="24"/>
      <c r="GC590" s="24"/>
      <c r="GD590" s="24"/>
      <c r="GE590" s="24"/>
      <c r="GF590" s="24"/>
      <c r="GG590" s="24"/>
      <c r="GH590" s="24"/>
      <c r="GI590" s="24"/>
      <c r="GJ590" s="24"/>
      <c r="GK590" s="24"/>
      <c r="GL590" s="24"/>
      <c r="GM590" s="24"/>
      <c r="GN590" s="24"/>
      <c r="GO590" s="24"/>
      <c r="GP590" s="24"/>
      <c r="GQ590" s="24"/>
      <c r="GR590" s="24"/>
      <c r="GS590" s="24"/>
      <c r="GT590" s="24"/>
      <c r="GU590" s="24"/>
      <c r="GV590" s="24"/>
      <c r="GW590" s="24"/>
      <c r="GX590" s="24"/>
      <c r="GY590" s="24"/>
      <c r="GZ590" s="24"/>
      <c r="HA590" s="24"/>
      <c r="HB590" s="24"/>
      <c r="HC590" s="24"/>
      <c r="HD590" s="24"/>
      <c r="HE590" s="24"/>
      <c r="HF590" s="24"/>
      <c r="HG590" s="24"/>
      <c r="HH590" s="24"/>
      <c r="HI590" s="24"/>
      <c r="HJ590" s="24"/>
      <c r="HK590" s="24"/>
      <c r="HL590" s="24"/>
      <c r="HM590" s="24"/>
      <c r="HN590" s="24"/>
      <c r="HO590" s="24"/>
      <c r="HP590" s="24"/>
      <c r="HQ590" s="24"/>
      <c r="HR590" s="24"/>
      <c r="HS590" s="24"/>
      <c r="HT590" s="24"/>
      <c r="HU590" s="24"/>
      <c r="HV590" s="24"/>
      <c r="HW590" s="24"/>
      <c r="HX590" s="24"/>
      <c r="HY590" s="24"/>
      <c r="HZ590" s="24"/>
      <c r="IA590" s="24"/>
      <c r="IB590" s="24"/>
      <c r="IC590" s="24"/>
      <c r="ID590" s="24"/>
      <c r="IE590" s="24"/>
      <c r="IF590" s="24"/>
      <c r="IG590" s="24"/>
      <c r="IH590" s="24"/>
      <c r="II590" s="24"/>
      <c r="IJ590" s="24"/>
      <c r="IK590" s="24"/>
      <c r="IL590" s="24"/>
      <c r="IM590" s="24"/>
      <c r="IN590" s="24"/>
      <c r="IO590" s="24"/>
      <c r="IP590" s="24"/>
      <c r="IQ590" s="24"/>
      <c r="IR590" s="24"/>
      <c r="IS590" s="24"/>
      <c r="IT590" s="24"/>
      <c r="IU590" s="24"/>
      <c r="IV590" s="24"/>
    </row>
    <row r="591" spans="1:256" s="22" customFormat="1" ht="11.25">
      <c r="A591" s="24"/>
      <c r="B591" s="24" t="s">
        <v>579</v>
      </c>
      <c r="C591" s="27"/>
      <c r="D591" s="27"/>
      <c r="E591" s="27"/>
      <c r="F591" s="27"/>
      <c r="G591" s="27"/>
      <c r="H591" s="27">
        <v>7.4</v>
      </c>
      <c r="I591" s="27">
        <v>20</v>
      </c>
      <c r="J591" s="27" t="s">
        <v>379</v>
      </c>
      <c r="K591" s="27"/>
      <c r="L591" s="27"/>
      <c r="M591" s="27"/>
      <c r="N591" s="27"/>
      <c r="O591" s="27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  <c r="FJ591" s="24"/>
      <c r="FK591" s="24"/>
      <c r="FL591" s="24"/>
      <c r="FM591" s="24"/>
      <c r="FN591" s="24"/>
      <c r="FO591" s="24"/>
      <c r="FP591" s="24"/>
      <c r="FQ591" s="24"/>
      <c r="FR591" s="24"/>
      <c r="FS591" s="24"/>
      <c r="FT591" s="24"/>
      <c r="FU591" s="24"/>
      <c r="FV591" s="24"/>
      <c r="FW591" s="24"/>
      <c r="FX591" s="24"/>
      <c r="FY591" s="24"/>
      <c r="FZ591" s="24"/>
      <c r="GA591" s="24"/>
      <c r="GB591" s="24"/>
      <c r="GC591" s="24"/>
      <c r="GD591" s="24"/>
      <c r="GE591" s="24"/>
      <c r="GF591" s="24"/>
      <c r="GG591" s="24"/>
      <c r="GH591" s="24"/>
      <c r="GI591" s="24"/>
      <c r="GJ591" s="24"/>
      <c r="GK591" s="24"/>
      <c r="GL591" s="24"/>
      <c r="GM591" s="24"/>
      <c r="GN591" s="24"/>
      <c r="GO591" s="24"/>
      <c r="GP591" s="24"/>
      <c r="GQ591" s="24"/>
      <c r="GR591" s="24"/>
      <c r="GS591" s="24"/>
      <c r="GT591" s="24"/>
      <c r="GU591" s="24"/>
      <c r="GV591" s="24"/>
      <c r="GW591" s="24"/>
      <c r="GX591" s="24"/>
      <c r="GY591" s="24"/>
      <c r="GZ591" s="24"/>
      <c r="HA591" s="24"/>
      <c r="HB591" s="24"/>
      <c r="HC591" s="24"/>
      <c r="HD591" s="24"/>
      <c r="HE591" s="24"/>
      <c r="HF591" s="24"/>
      <c r="HG591" s="24"/>
      <c r="HH591" s="24"/>
      <c r="HI591" s="24"/>
      <c r="HJ591" s="24"/>
      <c r="HK591" s="24"/>
      <c r="HL591" s="24"/>
      <c r="HM591" s="24"/>
      <c r="HN591" s="24"/>
      <c r="HO591" s="24"/>
      <c r="HP591" s="24"/>
      <c r="HQ591" s="24"/>
      <c r="HR591" s="24"/>
      <c r="HS591" s="24"/>
      <c r="HT591" s="24"/>
      <c r="HU591" s="24"/>
      <c r="HV591" s="24"/>
      <c r="HW591" s="24"/>
      <c r="HX591" s="24"/>
      <c r="HY591" s="24"/>
      <c r="HZ591" s="24"/>
      <c r="IA591" s="24"/>
      <c r="IB591" s="24"/>
      <c r="IC591" s="24"/>
      <c r="ID591" s="24"/>
      <c r="IE591" s="24"/>
      <c r="IF591" s="24"/>
      <c r="IG591" s="24"/>
      <c r="IH591" s="24"/>
      <c r="II591" s="24"/>
      <c r="IJ591" s="24"/>
      <c r="IK591" s="24"/>
      <c r="IL591" s="24"/>
      <c r="IM591" s="24"/>
      <c r="IN591" s="24"/>
      <c r="IO591" s="24"/>
      <c r="IP591" s="24"/>
      <c r="IQ591" s="24"/>
      <c r="IR591" s="24"/>
      <c r="IS591" s="24"/>
      <c r="IT591" s="24"/>
      <c r="IU591" s="24"/>
      <c r="IV591" s="24"/>
    </row>
    <row r="592" spans="1:256" s="22" customFormat="1" ht="11.25">
      <c r="A592" s="24"/>
      <c r="B592" s="24" t="s">
        <v>1142</v>
      </c>
      <c r="C592" s="27"/>
      <c r="D592" s="27"/>
      <c r="E592" s="27"/>
      <c r="F592" s="27"/>
      <c r="G592" s="27"/>
      <c r="H592" s="27">
        <v>4</v>
      </c>
      <c r="I592" s="27">
        <v>15</v>
      </c>
      <c r="J592" s="27" t="s">
        <v>379</v>
      </c>
      <c r="K592" s="27" t="s">
        <v>3</v>
      </c>
      <c r="L592" s="27"/>
      <c r="M592" s="27"/>
      <c r="N592" s="27"/>
      <c r="O592" s="27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  <c r="FJ592" s="24"/>
      <c r="FK592" s="24"/>
      <c r="FL592" s="24"/>
      <c r="FM592" s="24"/>
      <c r="FN592" s="24"/>
      <c r="FO592" s="24"/>
      <c r="FP592" s="24"/>
      <c r="FQ592" s="24"/>
      <c r="FR592" s="24"/>
      <c r="FS592" s="24"/>
      <c r="FT592" s="24"/>
      <c r="FU592" s="24"/>
      <c r="FV592" s="24"/>
      <c r="FW592" s="24"/>
      <c r="FX592" s="24"/>
      <c r="FY592" s="24"/>
      <c r="FZ592" s="24"/>
      <c r="GA592" s="24"/>
      <c r="GB592" s="24"/>
      <c r="GC592" s="24"/>
      <c r="GD592" s="24"/>
      <c r="GE592" s="24"/>
      <c r="GF592" s="24"/>
      <c r="GG592" s="24"/>
      <c r="GH592" s="24"/>
      <c r="GI592" s="24"/>
      <c r="GJ592" s="24"/>
      <c r="GK592" s="24"/>
      <c r="GL592" s="24"/>
      <c r="GM592" s="24"/>
      <c r="GN592" s="24"/>
      <c r="GO592" s="24"/>
      <c r="GP592" s="24"/>
      <c r="GQ592" s="24"/>
      <c r="GR592" s="24"/>
      <c r="GS592" s="24"/>
      <c r="GT592" s="24"/>
      <c r="GU592" s="24"/>
      <c r="GV592" s="24"/>
      <c r="GW592" s="24"/>
      <c r="GX592" s="24"/>
      <c r="GY592" s="24"/>
      <c r="GZ592" s="24"/>
      <c r="HA592" s="24"/>
      <c r="HB592" s="24"/>
      <c r="HC592" s="24"/>
      <c r="HD592" s="24"/>
      <c r="HE592" s="24"/>
      <c r="HF592" s="24"/>
      <c r="HG592" s="24"/>
      <c r="HH592" s="24"/>
      <c r="HI592" s="24"/>
      <c r="HJ592" s="24"/>
      <c r="HK592" s="24"/>
      <c r="HL592" s="24"/>
      <c r="HM592" s="24"/>
      <c r="HN592" s="24"/>
      <c r="HO592" s="24"/>
      <c r="HP592" s="24"/>
      <c r="HQ592" s="24"/>
      <c r="HR592" s="24"/>
      <c r="HS592" s="24"/>
      <c r="HT592" s="24"/>
      <c r="HU592" s="24"/>
      <c r="HV592" s="24"/>
      <c r="HW592" s="24"/>
      <c r="HX592" s="24"/>
      <c r="HY592" s="24"/>
      <c r="HZ592" s="24"/>
      <c r="IA592" s="24"/>
      <c r="IB592" s="24"/>
      <c r="IC592" s="24"/>
      <c r="ID592" s="24"/>
      <c r="IE592" s="24"/>
      <c r="IF592" s="24"/>
      <c r="IG592" s="24"/>
      <c r="IH592" s="24"/>
      <c r="II592" s="24"/>
      <c r="IJ592" s="24"/>
      <c r="IK592" s="24"/>
      <c r="IL592" s="24"/>
      <c r="IM592" s="24"/>
      <c r="IN592" s="24"/>
      <c r="IO592" s="24"/>
      <c r="IP592" s="24"/>
      <c r="IQ592" s="24"/>
      <c r="IR592" s="24"/>
      <c r="IS592" s="24"/>
      <c r="IT592" s="24"/>
      <c r="IU592" s="24"/>
      <c r="IV592" s="24"/>
    </row>
    <row r="593" spans="1:256" s="22" customFormat="1" ht="11.25">
      <c r="A593" s="24"/>
      <c r="B593" s="24" t="s">
        <v>1143</v>
      </c>
      <c r="C593" s="27"/>
      <c r="D593" s="27"/>
      <c r="E593" s="27"/>
      <c r="F593" s="27"/>
      <c r="G593" s="27"/>
      <c r="H593" s="27">
        <v>6</v>
      </c>
      <c r="I593" s="27">
        <v>20</v>
      </c>
      <c r="J593" s="27" t="s">
        <v>379</v>
      </c>
      <c r="K593" s="27" t="s">
        <v>9</v>
      </c>
      <c r="L593" s="27"/>
      <c r="M593" s="27"/>
      <c r="N593" s="27"/>
      <c r="O593" s="27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  <c r="FJ593" s="24"/>
      <c r="FK593" s="24"/>
      <c r="FL593" s="24"/>
      <c r="FM593" s="24"/>
      <c r="FN593" s="24"/>
      <c r="FO593" s="24"/>
      <c r="FP593" s="24"/>
      <c r="FQ593" s="24"/>
      <c r="FR593" s="24"/>
      <c r="FS593" s="24"/>
      <c r="FT593" s="24"/>
      <c r="FU593" s="24"/>
      <c r="FV593" s="24"/>
      <c r="FW593" s="24"/>
      <c r="FX593" s="24"/>
      <c r="FY593" s="24"/>
      <c r="FZ593" s="24"/>
      <c r="GA593" s="24"/>
      <c r="GB593" s="24"/>
      <c r="GC593" s="24"/>
      <c r="GD593" s="24"/>
      <c r="GE593" s="24"/>
      <c r="GF593" s="24"/>
      <c r="GG593" s="24"/>
      <c r="GH593" s="24"/>
      <c r="GI593" s="24"/>
      <c r="GJ593" s="24"/>
      <c r="GK593" s="24"/>
      <c r="GL593" s="24"/>
      <c r="GM593" s="24"/>
      <c r="GN593" s="24"/>
      <c r="GO593" s="24"/>
      <c r="GP593" s="24"/>
      <c r="GQ593" s="24"/>
      <c r="GR593" s="24"/>
      <c r="GS593" s="24"/>
      <c r="GT593" s="24"/>
      <c r="GU593" s="24"/>
      <c r="GV593" s="24"/>
      <c r="GW593" s="24"/>
      <c r="GX593" s="24"/>
      <c r="GY593" s="24"/>
      <c r="GZ593" s="24"/>
      <c r="HA593" s="24"/>
      <c r="HB593" s="24"/>
      <c r="HC593" s="24"/>
      <c r="HD593" s="24"/>
      <c r="HE593" s="24"/>
      <c r="HF593" s="24"/>
      <c r="HG593" s="24"/>
      <c r="HH593" s="24"/>
      <c r="HI593" s="24"/>
      <c r="HJ593" s="24"/>
      <c r="HK593" s="24"/>
      <c r="HL593" s="24"/>
      <c r="HM593" s="24"/>
      <c r="HN593" s="24"/>
      <c r="HO593" s="24"/>
      <c r="HP593" s="24"/>
      <c r="HQ593" s="24"/>
      <c r="HR593" s="24"/>
      <c r="HS593" s="24"/>
      <c r="HT593" s="24"/>
      <c r="HU593" s="24"/>
      <c r="HV593" s="24"/>
      <c r="HW593" s="24"/>
      <c r="HX593" s="24"/>
      <c r="HY593" s="24"/>
      <c r="HZ593" s="24"/>
      <c r="IA593" s="24"/>
      <c r="IB593" s="24"/>
      <c r="IC593" s="24"/>
      <c r="ID593" s="24"/>
      <c r="IE593" s="24"/>
      <c r="IF593" s="24"/>
      <c r="IG593" s="24"/>
      <c r="IH593" s="24"/>
      <c r="II593" s="24"/>
      <c r="IJ593" s="24"/>
      <c r="IK593" s="24"/>
      <c r="IL593" s="24"/>
      <c r="IM593" s="24"/>
      <c r="IN593" s="24"/>
      <c r="IO593" s="24"/>
      <c r="IP593" s="24"/>
      <c r="IQ593" s="24"/>
      <c r="IR593" s="24"/>
      <c r="IS593" s="24"/>
      <c r="IT593" s="24"/>
      <c r="IU593" s="24"/>
      <c r="IV593" s="24"/>
    </row>
    <row r="594" spans="1:256" s="22" customFormat="1" ht="11.25">
      <c r="A594" s="24"/>
      <c r="B594" s="24" t="s">
        <v>2</v>
      </c>
      <c r="C594" s="27"/>
      <c r="D594" s="27"/>
      <c r="E594" s="27"/>
      <c r="F594" s="27"/>
      <c r="G594" s="27"/>
      <c r="H594" s="27">
        <v>12</v>
      </c>
      <c r="I594" s="27">
        <v>50</v>
      </c>
      <c r="J594" s="27" t="s">
        <v>379</v>
      </c>
      <c r="K594" s="27" t="s">
        <v>8</v>
      </c>
      <c r="L594" s="27"/>
      <c r="M594" s="27"/>
      <c r="N594" s="27"/>
      <c r="O594" s="27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  <c r="FJ594" s="24"/>
      <c r="FK594" s="24"/>
      <c r="FL594" s="24"/>
      <c r="FM594" s="24"/>
      <c r="FN594" s="24"/>
      <c r="FO594" s="24"/>
      <c r="FP594" s="24"/>
      <c r="FQ594" s="24"/>
      <c r="FR594" s="24"/>
      <c r="FS594" s="24"/>
      <c r="FT594" s="24"/>
      <c r="FU594" s="24"/>
      <c r="FV594" s="24"/>
      <c r="FW594" s="24"/>
      <c r="FX594" s="24"/>
      <c r="FY594" s="24"/>
      <c r="FZ594" s="24"/>
      <c r="GA594" s="24"/>
      <c r="GB594" s="24"/>
      <c r="GC594" s="24"/>
      <c r="GD594" s="24"/>
      <c r="GE594" s="24"/>
      <c r="GF594" s="24"/>
      <c r="GG594" s="24"/>
      <c r="GH594" s="24"/>
      <c r="GI594" s="24"/>
      <c r="GJ594" s="24"/>
      <c r="GK594" s="24"/>
      <c r="GL594" s="24"/>
      <c r="GM594" s="24"/>
      <c r="GN594" s="24"/>
      <c r="GO594" s="24"/>
      <c r="GP594" s="24"/>
      <c r="GQ594" s="24"/>
      <c r="GR594" s="24"/>
      <c r="GS594" s="24"/>
      <c r="GT594" s="24"/>
      <c r="GU594" s="24"/>
      <c r="GV594" s="24"/>
      <c r="GW594" s="24"/>
      <c r="GX594" s="24"/>
      <c r="GY594" s="24"/>
      <c r="GZ594" s="24"/>
      <c r="HA594" s="24"/>
      <c r="HB594" s="24"/>
      <c r="HC594" s="24"/>
      <c r="HD594" s="24"/>
      <c r="HE594" s="24"/>
      <c r="HF594" s="24"/>
      <c r="HG594" s="24"/>
      <c r="HH594" s="24"/>
      <c r="HI594" s="24"/>
      <c r="HJ594" s="24"/>
      <c r="HK594" s="24"/>
      <c r="HL594" s="24"/>
      <c r="HM594" s="24"/>
      <c r="HN594" s="24"/>
      <c r="HO594" s="24"/>
      <c r="HP594" s="24"/>
      <c r="HQ594" s="24"/>
      <c r="HR594" s="24"/>
      <c r="HS594" s="24"/>
      <c r="HT594" s="24"/>
      <c r="HU594" s="24"/>
      <c r="HV594" s="24"/>
      <c r="HW594" s="24"/>
      <c r="HX594" s="24"/>
      <c r="HY594" s="24"/>
      <c r="HZ594" s="24"/>
      <c r="IA594" s="24"/>
      <c r="IB594" s="24"/>
      <c r="IC594" s="24"/>
      <c r="ID594" s="24"/>
      <c r="IE594" s="24"/>
      <c r="IF594" s="24"/>
      <c r="IG594" s="24"/>
      <c r="IH594" s="24"/>
      <c r="II594" s="24"/>
      <c r="IJ594" s="24"/>
      <c r="IK594" s="24"/>
      <c r="IL594" s="24"/>
      <c r="IM594" s="24"/>
      <c r="IN594" s="24"/>
      <c r="IO594" s="24"/>
      <c r="IP594" s="24"/>
      <c r="IQ594" s="24"/>
      <c r="IR594" s="24"/>
      <c r="IS594" s="24"/>
      <c r="IT594" s="24"/>
      <c r="IU594" s="24"/>
      <c r="IV594" s="24"/>
    </row>
    <row r="595" spans="1:256" s="22" customFormat="1" ht="11.25">
      <c r="A595" s="24"/>
      <c r="B595" s="24" t="s">
        <v>6</v>
      </c>
      <c r="C595" s="27"/>
      <c r="D595" s="27"/>
      <c r="E595" s="27"/>
      <c r="F595" s="27"/>
      <c r="G595" s="27"/>
      <c r="H595" s="27">
        <v>3</v>
      </c>
      <c r="I595" s="27">
        <v>5</v>
      </c>
      <c r="J595" s="27" t="s">
        <v>379</v>
      </c>
      <c r="K595" s="27" t="s">
        <v>7</v>
      </c>
      <c r="L595" s="27"/>
      <c r="M595" s="27"/>
      <c r="N595" s="27"/>
      <c r="O595" s="27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  <c r="FJ595" s="24"/>
      <c r="FK595" s="24"/>
      <c r="FL595" s="24"/>
      <c r="FM595" s="24"/>
      <c r="FN595" s="24"/>
      <c r="FO595" s="24"/>
      <c r="FP595" s="24"/>
      <c r="FQ595" s="24"/>
      <c r="FR595" s="24"/>
      <c r="FS595" s="24"/>
      <c r="FT595" s="24"/>
      <c r="FU595" s="24"/>
      <c r="FV595" s="24"/>
      <c r="FW595" s="24"/>
      <c r="FX595" s="24"/>
      <c r="FY595" s="24"/>
      <c r="FZ595" s="24"/>
      <c r="GA595" s="24"/>
      <c r="GB595" s="24"/>
      <c r="GC595" s="24"/>
      <c r="GD595" s="24"/>
      <c r="GE595" s="24"/>
      <c r="GF595" s="24"/>
      <c r="GG595" s="24"/>
      <c r="GH595" s="24"/>
      <c r="GI595" s="24"/>
      <c r="GJ595" s="24"/>
      <c r="GK595" s="24"/>
      <c r="GL595" s="24"/>
      <c r="GM595" s="24"/>
      <c r="GN595" s="24"/>
      <c r="GO595" s="24"/>
      <c r="GP595" s="24"/>
      <c r="GQ595" s="24"/>
      <c r="GR595" s="24"/>
      <c r="GS595" s="24"/>
      <c r="GT595" s="24"/>
      <c r="GU595" s="24"/>
      <c r="GV595" s="24"/>
      <c r="GW595" s="24"/>
      <c r="GX595" s="24"/>
      <c r="GY595" s="24"/>
      <c r="GZ595" s="24"/>
      <c r="HA595" s="24"/>
      <c r="HB595" s="24"/>
      <c r="HC595" s="24"/>
      <c r="HD595" s="24"/>
      <c r="HE595" s="24"/>
      <c r="HF595" s="24"/>
      <c r="HG595" s="24"/>
      <c r="HH595" s="24"/>
      <c r="HI595" s="24"/>
      <c r="HJ595" s="24"/>
      <c r="HK595" s="24"/>
      <c r="HL595" s="24"/>
      <c r="HM595" s="24"/>
      <c r="HN595" s="24"/>
      <c r="HO595" s="24"/>
      <c r="HP595" s="24"/>
      <c r="HQ595" s="24"/>
      <c r="HR595" s="24"/>
      <c r="HS595" s="24"/>
      <c r="HT595" s="24"/>
      <c r="HU595" s="24"/>
      <c r="HV595" s="24"/>
      <c r="HW595" s="24"/>
      <c r="HX595" s="24"/>
      <c r="HY595" s="24"/>
      <c r="HZ595" s="24"/>
      <c r="IA595" s="24"/>
      <c r="IB595" s="24"/>
      <c r="IC595" s="24"/>
      <c r="ID595" s="24"/>
      <c r="IE595" s="24"/>
      <c r="IF595" s="24"/>
      <c r="IG595" s="24"/>
      <c r="IH595" s="24"/>
      <c r="II595" s="24"/>
      <c r="IJ595" s="24"/>
      <c r="IK595" s="24"/>
      <c r="IL595" s="24"/>
      <c r="IM595" s="24"/>
      <c r="IN595" s="24"/>
      <c r="IO595" s="24"/>
      <c r="IP595" s="24"/>
      <c r="IQ595" s="24"/>
      <c r="IR595" s="24"/>
      <c r="IS595" s="24"/>
      <c r="IT595" s="24"/>
      <c r="IU595" s="24"/>
      <c r="IV595" s="24"/>
    </row>
    <row r="596" spans="1:256" s="22" customFormat="1" ht="11.25">
      <c r="A596" s="24"/>
      <c r="B596" s="24" t="s">
        <v>10</v>
      </c>
      <c r="C596" s="27"/>
      <c r="D596" s="27"/>
      <c r="E596" s="27"/>
      <c r="F596" s="27"/>
      <c r="G596" s="27"/>
      <c r="H596" s="27">
        <v>0</v>
      </c>
      <c r="I596" s="27">
        <v>0.01</v>
      </c>
      <c r="J596" s="27" t="s">
        <v>379</v>
      </c>
      <c r="K596" s="27" t="s">
        <v>1156</v>
      </c>
      <c r="L596" s="27"/>
      <c r="M596" s="27"/>
      <c r="N596" s="27"/>
      <c r="O596" s="27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  <c r="FJ596" s="24"/>
      <c r="FK596" s="24"/>
      <c r="FL596" s="24"/>
      <c r="FM596" s="24"/>
      <c r="FN596" s="24"/>
      <c r="FO596" s="24"/>
      <c r="FP596" s="24"/>
      <c r="FQ596" s="24"/>
      <c r="FR596" s="24"/>
      <c r="FS596" s="24"/>
      <c r="FT596" s="24"/>
      <c r="FU596" s="24"/>
      <c r="FV596" s="24"/>
      <c r="FW596" s="24"/>
      <c r="FX596" s="24"/>
      <c r="FY596" s="24"/>
      <c r="FZ596" s="24"/>
      <c r="GA596" s="24"/>
      <c r="GB596" s="24"/>
      <c r="GC596" s="24"/>
      <c r="GD596" s="24"/>
      <c r="GE596" s="24"/>
      <c r="GF596" s="24"/>
      <c r="GG596" s="24"/>
      <c r="GH596" s="24"/>
      <c r="GI596" s="24"/>
      <c r="GJ596" s="24"/>
      <c r="GK596" s="24"/>
      <c r="GL596" s="24"/>
      <c r="GM596" s="24"/>
      <c r="GN596" s="24"/>
      <c r="GO596" s="24"/>
      <c r="GP596" s="24"/>
      <c r="GQ596" s="24"/>
      <c r="GR596" s="24"/>
      <c r="GS596" s="24"/>
      <c r="GT596" s="24"/>
      <c r="GU596" s="24"/>
      <c r="GV596" s="24"/>
      <c r="GW596" s="24"/>
      <c r="GX596" s="24"/>
      <c r="GY596" s="24"/>
      <c r="GZ596" s="24"/>
      <c r="HA596" s="24"/>
      <c r="HB596" s="24"/>
      <c r="HC596" s="24"/>
      <c r="HD596" s="24"/>
      <c r="HE596" s="24"/>
      <c r="HF596" s="24"/>
      <c r="HG596" s="24"/>
      <c r="HH596" s="24"/>
      <c r="HI596" s="24"/>
      <c r="HJ596" s="24"/>
      <c r="HK596" s="24"/>
      <c r="HL596" s="24"/>
      <c r="HM596" s="24"/>
      <c r="HN596" s="24"/>
      <c r="HO596" s="24"/>
      <c r="HP596" s="24"/>
      <c r="HQ596" s="24"/>
      <c r="HR596" s="24"/>
      <c r="HS596" s="24"/>
      <c r="HT596" s="24"/>
      <c r="HU596" s="24"/>
      <c r="HV596" s="24"/>
      <c r="HW596" s="24"/>
      <c r="HX596" s="24"/>
      <c r="HY596" s="24"/>
      <c r="HZ596" s="24"/>
      <c r="IA596" s="24"/>
      <c r="IB596" s="24"/>
      <c r="IC596" s="24"/>
      <c r="ID596" s="24"/>
      <c r="IE596" s="24"/>
      <c r="IF596" s="24"/>
      <c r="IG596" s="24"/>
      <c r="IH596" s="24"/>
      <c r="II596" s="24"/>
      <c r="IJ596" s="24"/>
      <c r="IK596" s="24"/>
      <c r="IL596" s="24"/>
      <c r="IM596" s="24"/>
      <c r="IN596" s="24"/>
      <c r="IO596" s="24"/>
      <c r="IP596" s="24"/>
      <c r="IQ596" s="24"/>
      <c r="IR596" s="24"/>
      <c r="IS596" s="24"/>
      <c r="IT596" s="24"/>
      <c r="IU596" s="24"/>
      <c r="IV596" s="24"/>
    </row>
    <row r="597" spans="1:256" s="22" customFormat="1" ht="11.25">
      <c r="A597" s="24"/>
      <c r="B597" s="24" t="s">
        <v>11</v>
      </c>
      <c r="C597" s="27"/>
      <c r="D597" s="27"/>
      <c r="E597" s="27"/>
      <c r="F597" s="27"/>
      <c r="G597" s="27"/>
      <c r="H597" s="27">
        <v>2</v>
      </c>
      <c r="I597" s="27">
        <v>10</v>
      </c>
      <c r="J597" s="27" t="s">
        <v>379</v>
      </c>
      <c r="K597" s="27" t="s">
        <v>12</v>
      </c>
      <c r="L597" s="27"/>
      <c r="M597" s="27"/>
      <c r="N597" s="27"/>
      <c r="O597" s="27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  <c r="FJ597" s="24"/>
      <c r="FK597" s="24"/>
      <c r="FL597" s="24"/>
      <c r="FM597" s="24"/>
      <c r="FN597" s="24"/>
      <c r="FO597" s="24"/>
      <c r="FP597" s="24"/>
      <c r="FQ597" s="24"/>
      <c r="FR597" s="24"/>
      <c r="FS597" s="24"/>
      <c r="FT597" s="24"/>
      <c r="FU597" s="24"/>
      <c r="FV597" s="24"/>
      <c r="FW597" s="24"/>
      <c r="FX597" s="24"/>
      <c r="FY597" s="24"/>
      <c r="FZ597" s="24"/>
      <c r="GA597" s="24"/>
      <c r="GB597" s="24"/>
      <c r="GC597" s="24"/>
      <c r="GD597" s="24"/>
      <c r="GE597" s="24"/>
      <c r="GF597" s="24"/>
      <c r="GG597" s="24"/>
      <c r="GH597" s="24"/>
      <c r="GI597" s="24"/>
      <c r="GJ597" s="24"/>
      <c r="GK597" s="24"/>
      <c r="GL597" s="24"/>
      <c r="GM597" s="24"/>
      <c r="GN597" s="24"/>
      <c r="GO597" s="24"/>
      <c r="GP597" s="24"/>
      <c r="GQ597" s="24"/>
      <c r="GR597" s="24"/>
      <c r="GS597" s="24"/>
      <c r="GT597" s="24"/>
      <c r="GU597" s="24"/>
      <c r="GV597" s="24"/>
      <c r="GW597" s="24"/>
      <c r="GX597" s="24"/>
      <c r="GY597" s="24"/>
      <c r="GZ597" s="24"/>
      <c r="HA597" s="24"/>
      <c r="HB597" s="24"/>
      <c r="HC597" s="24"/>
      <c r="HD597" s="24"/>
      <c r="HE597" s="24"/>
      <c r="HF597" s="24"/>
      <c r="HG597" s="24"/>
      <c r="HH597" s="24"/>
      <c r="HI597" s="24"/>
      <c r="HJ597" s="24"/>
      <c r="HK597" s="24"/>
      <c r="HL597" s="24"/>
      <c r="HM597" s="24"/>
      <c r="HN597" s="24"/>
      <c r="HO597" s="24"/>
      <c r="HP597" s="24"/>
      <c r="HQ597" s="24"/>
      <c r="HR597" s="24"/>
      <c r="HS597" s="24"/>
      <c r="HT597" s="24"/>
      <c r="HU597" s="24"/>
      <c r="HV597" s="24"/>
      <c r="HW597" s="24"/>
      <c r="HX597" s="24"/>
      <c r="HY597" s="24"/>
      <c r="HZ597" s="24"/>
      <c r="IA597" s="24"/>
      <c r="IB597" s="24"/>
      <c r="IC597" s="24"/>
      <c r="ID597" s="24"/>
      <c r="IE597" s="24"/>
      <c r="IF597" s="24"/>
      <c r="IG597" s="24"/>
      <c r="IH597" s="24"/>
      <c r="II597" s="24"/>
      <c r="IJ597" s="24"/>
      <c r="IK597" s="24"/>
      <c r="IL597" s="24"/>
      <c r="IM597" s="24"/>
      <c r="IN597" s="24"/>
      <c r="IO597" s="24"/>
      <c r="IP597" s="24"/>
      <c r="IQ597" s="24"/>
      <c r="IR597" s="24"/>
      <c r="IS597" s="24"/>
      <c r="IT597" s="24"/>
      <c r="IU597" s="24"/>
      <c r="IV597" s="24"/>
    </row>
    <row r="598" spans="1:256" s="22" customFormat="1" ht="11.25">
      <c r="A598" s="24"/>
      <c r="B598" s="24" t="s">
        <v>39</v>
      </c>
      <c r="C598" s="27"/>
      <c r="D598" s="27"/>
      <c r="E598" s="27"/>
      <c r="F598" s="27"/>
      <c r="G598" s="27"/>
      <c r="H598" s="27">
        <v>1</v>
      </c>
      <c r="I598" s="27">
        <v>2</v>
      </c>
      <c r="J598" s="27" t="s">
        <v>379</v>
      </c>
      <c r="K598" s="27"/>
      <c r="L598" s="27"/>
      <c r="M598" s="27"/>
      <c r="N598" s="27"/>
      <c r="O598" s="27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  <c r="FJ598" s="24"/>
      <c r="FK598" s="24"/>
      <c r="FL598" s="24"/>
      <c r="FM598" s="24"/>
      <c r="FN598" s="24"/>
      <c r="FO598" s="24"/>
      <c r="FP598" s="24"/>
      <c r="FQ598" s="24"/>
      <c r="FR598" s="24"/>
      <c r="FS598" s="24"/>
      <c r="FT598" s="24"/>
      <c r="FU598" s="24"/>
      <c r="FV598" s="24"/>
      <c r="FW598" s="24"/>
      <c r="FX598" s="24"/>
      <c r="FY598" s="24"/>
      <c r="FZ598" s="24"/>
      <c r="GA598" s="24"/>
      <c r="GB598" s="24"/>
      <c r="GC598" s="24"/>
      <c r="GD598" s="24"/>
      <c r="GE598" s="24"/>
      <c r="GF598" s="24"/>
      <c r="GG598" s="24"/>
      <c r="GH598" s="24"/>
      <c r="GI598" s="24"/>
      <c r="GJ598" s="24"/>
      <c r="GK598" s="24"/>
      <c r="GL598" s="24"/>
      <c r="GM598" s="24"/>
      <c r="GN598" s="24"/>
      <c r="GO598" s="24"/>
      <c r="GP598" s="24"/>
      <c r="GQ598" s="24"/>
      <c r="GR598" s="24"/>
      <c r="GS598" s="24"/>
      <c r="GT598" s="24"/>
      <c r="GU598" s="24"/>
      <c r="GV598" s="24"/>
      <c r="GW598" s="24"/>
      <c r="GX598" s="24"/>
      <c r="GY598" s="24"/>
      <c r="GZ598" s="24"/>
      <c r="HA598" s="24"/>
      <c r="HB598" s="24"/>
      <c r="HC598" s="24"/>
      <c r="HD598" s="24"/>
      <c r="HE598" s="24"/>
      <c r="HF598" s="24"/>
      <c r="HG598" s="24"/>
      <c r="HH598" s="24"/>
      <c r="HI598" s="24"/>
      <c r="HJ598" s="24"/>
      <c r="HK598" s="24"/>
      <c r="HL598" s="24"/>
      <c r="HM598" s="24"/>
      <c r="HN598" s="24"/>
      <c r="HO598" s="24"/>
      <c r="HP598" s="24"/>
      <c r="HQ598" s="24"/>
      <c r="HR598" s="24"/>
      <c r="HS598" s="24"/>
      <c r="HT598" s="24"/>
      <c r="HU598" s="24"/>
      <c r="HV598" s="24"/>
      <c r="HW598" s="24"/>
      <c r="HX598" s="24"/>
      <c r="HY598" s="24"/>
      <c r="HZ598" s="24"/>
      <c r="IA598" s="24"/>
      <c r="IB598" s="24"/>
      <c r="IC598" s="24"/>
      <c r="ID598" s="24"/>
      <c r="IE598" s="24"/>
      <c r="IF598" s="24"/>
      <c r="IG598" s="24"/>
      <c r="IH598" s="24"/>
      <c r="II598" s="24"/>
      <c r="IJ598" s="24"/>
      <c r="IK598" s="24"/>
      <c r="IL598" s="24"/>
      <c r="IM598" s="24"/>
      <c r="IN598" s="24"/>
      <c r="IO598" s="24"/>
      <c r="IP598" s="24"/>
      <c r="IQ598" s="24"/>
      <c r="IR598" s="24"/>
      <c r="IS598" s="24"/>
      <c r="IT598" s="24"/>
      <c r="IU598" s="24"/>
      <c r="IV598" s="24"/>
    </row>
    <row r="599" spans="1:256" s="22" customFormat="1" ht="11.25">
      <c r="A599" s="24"/>
      <c r="B599" s="24" t="s">
        <v>40</v>
      </c>
      <c r="C599" s="27"/>
      <c r="D599" s="27"/>
      <c r="E599" s="27"/>
      <c r="F599" s="27"/>
      <c r="G599" s="27"/>
      <c r="H599" s="27">
        <v>1</v>
      </c>
      <c r="I599" s="27">
        <v>3</v>
      </c>
      <c r="J599" s="27" t="s">
        <v>379</v>
      </c>
      <c r="K599" s="27"/>
      <c r="L599" s="27"/>
      <c r="M599" s="27"/>
      <c r="N599" s="27"/>
      <c r="O599" s="27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  <c r="FJ599" s="24"/>
      <c r="FK599" s="24"/>
      <c r="FL599" s="24"/>
      <c r="FM599" s="24"/>
      <c r="FN599" s="24"/>
      <c r="FO599" s="24"/>
      <c r="FP599" s="24"/>
      <c r="FQ599" s="24"/>
      <c r="FR599" s="24"/>
      <c r="FS599" s="24"/>
      <c r="FT599" s="24"/>
      <c r="FU599" s="24"/>
      <c r="FV599" s="24"/>
      <c r="FW599" s="24"/>
      <c r="FX599" s="24"/>
      <c r="FY599" s="24"/>
      <c r="FZ599" s="24"/>
      <c r="GA599" s="24"/>
      <c r="GB599" s="24"/>
      <c r="GC599" s="24"/>
      <c r="GD599" s="24"/>
      <c r="GE599" s="24"/>
      <c r="GF599" s="24"/>
      <c r="GG599" s="24"/>
      <c r="GH599" s="24"/>
      <c r="GI599" s="24"/>
      <c r="GJ599" s="24"/>
      <c r="GK599" s="24"/>
      <c r="GL599" s="24"/>
      <c r="GM599" s="24"/>
      <c r="GN599" s="24"/>
      <c r="GO599" s="24"/>
      <c r="GP599" s="24"/>
      <c r="GQ599" s="24"/>
      <c r="GR599" s="24"/>
      <c r="GS599" s="24"/>
      <c r="GT599" s="24"/>
      <c r="GU599" s="24"/>
      <c r="GV599" s="24"/>
      <c r="GW599" s="24"/>
      <c r="GX599" s="24"/>
      <c r="GY599" s="24"/>
      <c r="GZ599" s="24"/>
      <c r="HA599" s="24"/>
      <c r="HB599" s="24"/>
      <c r="HC599" s="24"/>
      <c r="HD599" s="24"/>
      <c r="HE599" s="24"/>
      <c r="HF599" s="24"/>
      <c r="HG599" s="24"/>
      <c r="HH599" s="24"/>
      <c r="HI599" s="24"/>
      <c r="HJ599" s="24"/>
      <c r="HK599" s="24"/>
      <c r="HL599" s="24"/>
      <c r="HM599" s="24"/>
      <c r="HN599" s="24"/>
      <c r="HO599" s="24"/>
      <c r="HP599" s="24"/>
      <c r="HQ599" s="24"/>
      <c r="HR599" s="24"/>
      <c r="HS599" s="24"/>
      <c r="HT599" s="24"/>
      <c r="HU599" s="24"/>
      <c r="HV599" s="24"/>
      <c r="HW599" s="24"/>
      <c r="HX599" s="24"/>
      <c r="HY599" s="24"/>
      <c r="HZ599" s="24"/>
      <c r="IA599" s="24"/>
      <c r="IB599" s="24"/>
      <c r="IC599" s="24"/>
      <c r="ID599" s="24"/>
      <c r="IE599" s="24"/>
      <c r="IF599" s="24"/>
      <c r="IG599" s="24"/>
      <c r="IH599" s="24"/>
      <c r="II599" s="24"/>
      <c r="IJ599" s="24"/>
      <c r="IK599" s="24"/>
      <c r="IL599" s="24"/>
      <c r="IM599" s="24"/>
      <c r="IN599" s="24"/>
      <c r="IO599" s="24"/>
      <c r="IP599" s="24"/>
      <c r="IQ599" s="24"/>
      <c r="IR599" s="24"/>
      <c r="IS599" s="24"/>
      <c r="IT599" s="24"/>
      <c r="IU599" s="24"/>
      <c r="IV599" s="24"/>
    </row>
    <row r="600" spans="1:256" s="22" customFormat="1" ht="11.25">
      <c r="A600" s="24"/>
      <c r="B600" s="24" t="s">
        <v>41</v>
      </c>
      <c r="C600" s="27"/>
      <c r="D600" s="27"/>
      <c r="E600" s="27"/>
      <c r="F600" s="27"/>
      <c r="G600" s="27"/>
      <c r="H600" s="27">
        <v>1</v>
      </c>
      <c r="I600" s="27">
        <v>1</v>
      </c>
      <c r="J600" s="27" t="s">
        <v>379</v>
      </c>
      <c r="K600" s="27"/>
      <c r="L600" s="27"/>
      <c r="M600" s="27"/>
      <c r="N600" s="27"/>
      <c r="O600" s="27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  <c r="FJ600" s="24"/>
      <c r="FK600" s="24"/>
      <c r="FL600" s="24"/>
      <c r="FM600" s="24"/>
      <c r="FN600" s="24"/>
      <c r="FO600" s="24"/>
      <c r="FP600" s="24"/>
      <c r="FQ600" s="24"/>
      <c r="FR600" s="24"/>
      <c r="FS600" s="24"/>
      <c r="FT600" s="24"/>
      <c r="FU600" s="24"/>
      <c r="FV600" s="24"/>
      <c r="FW600" s="24"/>
      <c r="FX600" s="24"/>
      <c r="FY600" s="24"/>
      <c r="FZ600" s="24"/>
      <c r="GA600" s="24"/>
      <c r="GB600" s="24"/>
      <c r="GC600" s="24"/>
      <c r="GD600" s="24"/>
      <c r="GE600" s="24"/>
      <c r="GF600" s="24"/>
      <c r="GG600" s="24"/>
      <c r="GH600" s="24"/>
      <c r="GI600" s="24"/>
      <c r="GJ600" s="24"/>
      <c r="GK600" s="24"/>
      <c r="GL600" s="24"/>
      <c r="GM600" s="24"/>
      <c r="GN600" s="24"/>
      <c r="GO600" s="24"/>
      <c r="GP600" s="24"/>
      <c r="GQ600" s="24"/>
      <c r="GR600" s="24"/>
      <c r="GS600" s="24"/>
      <c r="GT600" s="24"/>
      <c r="GU600" s="24"/>
      <c r="GV600" s="24"/>
      <c r="GW600" s="24"/>
      <c r="GX600" s="24"/>
      <c r="GY600" s="24"/>
      <c r="GZ600" s="24"/>
      <c r="HA600" s="24"/>
      <c r="HB600" s="24"/>
      <c r="HC600" s="24"/>
      <c r="HD600" s="24"/>
      <c r="HE600" s="24"/>
      <c r="HF600" s="24"/>
      <c r="HG600" s="24"/>
      <c r="HH600" s="24"/>
      <c r="HI600" s="24"/>
      <c r="HJ600" s="24"/>
      <c r="HK600" s="24"/>
      <c r="HL600" s="24"/>
      <c r="HM600" s="24"/>
      <c r="HN600" s="24"/>
      <c r="HO600" s="24"/>
      <c r="HP600" s="24"/>
      <c r="HQ600" s="24"/>
      <c r="HR600" s="24"/>
      <c r="HS600" s="24"/>
      <c r="HT600" s="24"/>
      <c r="HU600" s="24"/>
      <c r="HV600" s="24"/>
      <c r="HW600" s="24"/>
      <c r="HX600" s="24"/>
      <c r="HY600" s="24"/>
      <c r="HZ600" s="24"/>
      <c r="IA600" s="24"/>
      <c r="IB600" s="24"/>
      <c r="IC600" s="24"/>
      <c r="ID600" s="24"/>
      <c r="IE600" s="24"/>
      <c r="IF600" s="24"/>
      <c r="IG600" s="24"/>
      <c r="IH600" s="24"/>
      <c r="II600" s="24"/>
      <c r="IJ600" s="24"/>
      <c r="IK600" s="24"/>
      <c r="IL600" s="24"/>
      <c r="IM600" s="24"/>
      <c r="IN600" s="24"/>
      <c r="IO600" s="24"/>
      <c r="IP600" s="24"/>
      <c r="IQ600" s="24"/>
      <c r="IR600" s="24"/>
      <c r="IS600" s="24"/>
      <c r="IT600" s="24"/>
      <c r="IU600" s="24"/>
      <c r="IV600" s="24"/>
    </row>
    <row r="601" spans="1:256" s="22" customFormat="1" ht="11.25">
      <c r="A601" s="24"/>
      <c r="B601" s="24" t="s">
        <v>42</v>
      </c>
      <c r="C601" s="27"/>
      <c r="D601" s="27"/>
      <c r="E601" s="27"/>
      <c r="F601" s="27"/>
      <c r="G601" s="27"/>
      <c r="H601" s="27">
        <v>1</v>
      </c>
      <c r="I601" s="27">
        <v>2</v>
      </c>
      <c r="J601" s="27" t="s">
        <v>379</v>
      </c>
      <c r="K601" s="27"/>
      <c r="L601" s="27"/>
      <c r="M601" s="27"/>
      <c r="N601" s="27"/>
      <c r="O601" s="27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  <c r="FJ601" s="24"/>
      <c r="FK601" s="24"/>
      <c r="FL601" s="24"/>
      <c r="FM601" s="24"/>
      <c r="FN601" s="24"/>
      <c r="FO601" s="24"/>
      <c r="FP601" s="24"/>
      <c r="FQ601" s="24"/>
      <c r="FR601" s="24"/>
      <c r="FS601" s="24"/>
      <c r="FT601" s="24"/>
      <c r="FU601" s="24"/>
      <c r="FV601" s="24"/>
      <c r="FW601" s="24"/>
      <c r="FX601" s="24"/>
      <c r="FY601" s="24"/>
      <c r="FZ601" s="24"/>
      <c r="GA601" s="24"/>
      <c r="GB601" s="24"/>
      <c r="GC601" s="24"/>
      <c r="GD601" s="24"/>
      <c r="GE601" s="24"/>
      <c r="GF601" s="24"/>
      <c r="GG601" s="24"/>
      <c r="GH601" s="24"/>
      <c r="GI601" s="24"/>
      <c r="GJ601" s="24"/>
      <c r="GK601" s="24"/>
      <c r="GL601" s="24"/>
      <c r="GM601" s="24"/>
      <c r="GN601" s="24"/>
      <c r="GO601" s="24"/>
      <c r="GP601" s="24"/>
      <c r="GQ601" s="24"/>
      <c r="GR601" s="24"/>
      <c r="GS601" s="24"/>
      <c r="GT601" s="24"/>
      <c r="GU601" s="24"/>
      <c r="GV601" s="24"/>
      <c r="GW601" s="24"/>
      <c r="GX601" s="24"/>
      <c r="GY601" s="24"/>
      <c r="GZ601" s="24"/>
      <c r="HA601" s="24"/>
      <c r="HB601" s="24"/>
      <c r="HC601" s="24"/>
      <c r="HD601" s="24"/>
      <c r="HE601" s="24"/>
      <c r="HF601" s="24"/>
      <c r="HG601" s="24"/>
      <c r="HH601" s="24"/>
      <c r="HI601" s="24"/>
      <c r="HJ601" s="24"/>
      <c r="HK601" s="24"/>
      <c r="HL601" s="24"/>
      <c r="HM601" s="24"/>
      <c r="HN601" s="24"/>
      <c r="HO601" s="24"/>
      <c r="HP601" s="24"/>
      <c r="HQ601" s="24"/>
      <c r="HR601" s="24"/>
      <c r="HS601" s="24"/>
      <c r="HT601" s="24"/>
      <c r="HU601" s="24"/>
      <c r="HV601" s="24"/>
      <c r="HW601" s="24"/>
      <c r="HX601" s="24"/>
      <c r="HY601" s="24"/>
      <c r="HZ601" s="24"/>
      <c r="IA601" s="24"/>
      <c r="IB601" s="24"/>
      <c r="IC601" s="24"/>
      <c r="ID601" s="24"/>
      <c r="IE601" s="24"/>
      <c r="IF601" s="24"/>
      <c r="IG601" s="24"/>
      <c r="IH601" s="24"/>
      <c r="II601" s="24"/>
      <c r="IJ601" s="24"/>
      <c r="IK601" s="24"/>
      <c r="IL601" s="24"/>
      <c r="IM601" s="24"/>
      <c r="IN601" s="24"/>
      <c r="IO601" s="24"/>
      <c r="IP601" s="24"/>
      <c r="IQ601" s="24"/>
      <c r="IR601" s="24"/>
      <c r="IS601" s="24"/>
      <c r="IT601" s="24"/>
      <c r="IU601" s="24"/>
      <c r="IV601" s="24"/>
    </row>
    <row r="602" spans="1:256" s="22" customFormat="1" ht="11.25">
      <c r="A602" s="24"/>
      <c r="B602" s="24" t="s">
        <v>43</v>
      </c>
      <c r="C602" s="27"/>
      <c r="D602" s="27"/>
      <c r="E602" s="27"/>
      <c r="F602" s="27"/>
      <c r="G602" s="27"/>
      <c r="H602" s="27">
        <v>1</v>
      </c>
      <c r="I602" s="27">
        <v>3</v>
      </c>
      <c r="J602" s="27" t="s">
        <v>379</v>
      </c>
      <c r="K602" s="27"/>
      <c r="L602" s="27"/>
      <c r="M602" s="27"/>
      <c r="N602" s="27"/>
      <c r="O602" s="27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  <c r="FJ602" s="24"/>
      <c r="FK602" s="24"/>
      <c r="FL602" s="24"/>
      <c r="FM602" s="24"/>
      <c r="FN602" s="24"/>
      <c r="FO602" s="24"/>
      <c r="FP602" s="24"/>
      <c r="FQ602" s="24"/>
      <c r="FR602" s="24"/>
      <c r="FS602" s="24"/>
      <c r="FT602" s="24"/>
      <c r="FU602" s="24"/>
      <c r="FV602" s="24"/>
      <c r="FW602" s="24"/>
      <c r="FX602" s="24"/>
      <c r="FY602" s="24"/>
      <c r="FZ602" s="24"/>
      <c r="GA602" s="24"/>
      <c r="GB602" s="24"/>
      <c r="GC602" s="24"/>
      <c r="GD602" s="24"/>
      <c r="GE602" s="24"/>
      <c r="GF602" s="24"/>
      <c r="GG602" s="24"/>
      <c r="GH602" s="24"/>
      <c r="GI602" s="24"/>
      <c r="GJ602" s="24"/>
      <c r="GK602" s="24"/>
      <c r="GL602" s="24"/>
      <c r="GM602" s="24"/>
      <c r="GN602" s="24"/>
      <c r="GO602" s="24"/>
      <c r="GP602" s="24"/>
      <c r="GQ602" s="24"/>
      <c r="GR602" s="24"/>
      <c r="GS602" s="24"/>
      <c r="GT602" s="24"/>
      <c r="GU602" s="24"/>
      <c r="GV602" s="24"/>
      <c r="GW602" s="24"/>
      <c r="GX602" s="24"/>
      <c r="GY602" s="24"/>
      <c r="GZ602" s="24"/>
      <c r="HA602" s="24"/>
      <c r="HB602" s="24"/>
      <c r="HC602" s="24"/>
      <c r="HD602" s="24"/>
      <c r="HE602" s="24"/>
      <c r="HF602" s="24"/>
      <c r="HG602" s="24"/>
      <c r="HH602" s="24"/>
      <c r="HI602" s="24"/>
      <c r="HJ602" s="24"/>
      <c r="HK602" s="24"/>
      <c r="HL602" s="24"/>
      <c r="HM602" s="24"/>
      <c r="HN602" s="24"/>
      <c r="HO602" s="24"/>
      <c r="HP602" s="24"/>
      <c r="HQ602" s="24"/>
      <c r="HR602" s="24"/>
      <c r="HS602" s="24"/>
      <c r="HT602" s="24"/>
      <c r="HU602" s="24"/>
      <c r="HV602" s="24"/>
      <c r="HW602" s="24"/>
      <c r="HX602" s="24"/>
      <c r="HY602" s="24"/>
      <c r="HZ602" s="24"/>
      <c r="IA602" s="24"/>
      <c r="IB602" s="24"/>
      <c r="IC602" s="24"/>
      <c r="ID602" s="24"/>
      <c r="IE602" s="24"/>
      <c r="IF602" s="24"/>
      <c r="IG602" s="24"/>
      <c r="IH602" s="24"/>
      <c r="II602" s="24"/>
      <c r="IJ602" s="24"/>
      <c r="IK602" s="24"/>
      <c r="IL602" s="24"/>
      <c r="IM602" s="24"/>
      <c r="IN602" s="24"/>
      <c r="IO602" s="24"/>
      <c r="IP602" s="24"/>
      <c r="IQ602" s="24"/>
      <c r="IR602" s="24"/>
      <c r="IS602" s="24"/>
      <c r="IT602" s="24"/>
      <c r="IU602" s="24"/>
      <c r="IV602" s="24"/>
    </row>
    <row r="603" spans="1:256" s="22" customFormat="1" ht="11.25">
      <c r="A603" s="24"/>
      <c r="B603" s="24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  <c r="FJ603" s="24"/>
      <c r="FK603" s="24"/>
      <c r="FL603" s="24"/>
      <c r="FM603" s="24"/>
      <c r="FN603" s="24"/>
      <c r="FO603" s="24"/>
      <c r="FP603" s="24"/>
      <c r="FQ603" s="24"/>
      <c r="FR603" s="24"/>
      <c r="FS603" s="24"/>
      <c r="FT603" s="24"/>
      <c r="FU603" s="24"/>
      <c r="FV603" s="24"/>
      <c r="FW603" s="24"/>
      <c r="FX603" s="24"/>
      <c r="FY603" s="24"/>
      <c r="FZ603" s="24"/>
      <c r="GA603" s="24"/>
      <c r="GB603" s="24"/>
      <c r="GC603" s="24"/>
      <c r="GD603" s="24"/>
      <c r="GE603" s="24"/>
      <c r="GF603" s="24"/>
      <c r="GG603" s="24"/>
      <c r="GH603" s="24"/>
      <c r="GI603" s="24"/>
      <c r="GJ603" s="24"/>
      <c r="GK603" s="24"/>
      <c r="GL603" s="24"/>
      <c r="GM603" s="24"/>
      <c r="GN603" s="24"/>
      <c r="GO603" s="24"/>
      <c r="GP603" s="24"/>
      <c r="GQ603" s="24"/>
      <c r="GR603" s="24"/>
      <c r="GS603" s="24"/>
      <c r="GT603" s="24"/>
      <c r="GU603" s="24"/>
      <c r="GV603" s="24"/>
      <c r="GW603" s="24"/>
      <c r="GX603" s="24"/>
      <c r="GY603" s="24"/>
      <c r="GZ603" s="24"/>
      <c r="HA603" s="24"/>
      <c r="HB603" s="24"/>
      <c r="HC603" s="24"/>
      <c r="HD603" s="24"/>
      <c r="HE603" s="24"/>
      <c r="HF603" s="24"/>
      <c r="HG603" s="24"/>
      <c r="HH603" s="24"/>
      <c r="HI603" s="24"/>
      <c r="HJ603" s="24"/>
      <c r="HK603" s="24"/>
      <c r="HL603" s="24"/>
      <c r="HM603" s="24"/>
      <c r="HN603" s="24"/>
      <c r="HO603" s="24"/>
      <c r="HP603" s="24"/>
      <c r="HQ603" s="24"/>
      <c r="HR603" s="24"/>
      <c r="HS603" s="24"/>
      <c r="HT603" s="24"/>
      <c r="HU603" s="24"/>
      <c r="HV603" s="24"/>
      <c r="HW603" s="24"/>
      <c r="HX603" s="24"/>
      <c r="HY603" s="24"/>
      <c r="HZ603" s="24"/>
      <c r="IA603" s="24"/>
      <c r="IB603" s="24"/>
      <c r="IC603" s="24"/>
      <c r="ID603" s="24"/>
      <c r="IE603" s="24"/>
      <c r="IF603" s="24"/>
      <c r="IG603" s="24"/>
      <c r="IH603" s="24"/>
      <c r="II603" s="24"/>
      <c r="IJ603" s="24"/>
      <c r="IK603" s="24"/>
      <c r="IL603" s="24"/>
      <c r="IM603" s="24"/>
      <c r="IN603" s="24"/>
      <c r="IO603" s="24"/>
      <c r="IP603" s="24"/>
      <c r="IQ603" s="24"/>
      <c r="IR603" s="24"/>
      <c r="IS603" s="24"/>
      <c r="IT603" s="24"/>
      <c r="IU603" s="24"/>
      <c r="IV603" s="24"/>
    </row>
    <row r="604" spans="1:256" s="22" customFormat="1" ht="11.25">
      <c r="A604" s="24"/>
      <c r="B604" s="24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  <c r="FJ604" s="24"/>
      <c r="FK604" s="24"/>
      <c r="FL604" s="24"/>
      <c r="FM604" s="24"/>
      <c r="FN604" s="24"/>
      <c r="FO604" s="24"/>
      <c r="FP604" s="24"/>
      <c r="FQ604" s="24"/>
      <c r="FR604" s="24"/>
      <c r="FS604" s="24"/>
      <c r="FT604" s="24"/>
      <c r="FU604" s="24"/>
      <c r="FV604" s="24"/>
      <c r="FW604" s="24"/>
      <c r="FX604" s="24"/>
      <c r="FY604" s="24"/>
      <c r="FZ604" s="24"/>
      <c r="GA604" s="24"/>
      <c r="GB604" s="24"/>
      <c r="GC604" s="24"/>
      <c r="GD604" s="24"/>
      <c r="GE604" s="24"/>
      <c r="GF604" s="24"/>
      <c r="GG604" s="24"/>
      <c r="GH604" s="24"/>
      <c r="GI604" s="24"/>
      <c r="GJ604" s="24"/>
      <c r="GK604" s="24"/>
      <c r="GL604" s="24"/>
      <c r="GM604" s="24"/>
      <c r="GN604" s="24"/>
      <c r="GO604" s="24"/>
      <c r="GP604" s="24"/>
      <c r="GQ604" s="24"/>
      <c r="GR604" s="24"/>
      <c r="GS604" s="24"/>
      <c r="GT604" s="24"/>
      <c r="GU604" s="24"/>
      <c r="GV604" s="24"/>
      <c r="GW604" s="24"/>
      <c r="GX604" s="24"/>
      <c r="GY604" s="24"/>
      <c r="GZ604" s="24"/>
      <c r="HA604" s="24"/>
      <c r="HB604" s="24"/>
      <c r="HC604" s="24"/>
      <c r="HD604" s="24"/>
      <c r="HE604" s="24"/>
      <c r="HF604" s="24"/>
      <c r="HG604" s="24"/>
      <c r="HH604" s="24"/>
      <c r="HI604" s="24"/>
      <c r="HJ604" s="24"/>
      <c r="HK604" s="24"/>
      <c r="HL604" s="24"/>
      <c r="HM604" s="24"/>
      <c r="HN604" s="24"/>
      <c r="HO604" s="24"/>
      <c r="HP604" s="24"/>
      <c r="HQ604" s="24"/>
      <c r="HR604" s="24"/>
      <c r="HS604" s="24"/>
      <c r="HT604" s="24"/>
      <c r="HU604" s="24"/>
      <c r="HV604" s="24"/>
      <c r="HW604" s="24"/>
      <c r="HX604" s="24"/>
      <c r="HY604" s="24"/>
      <c r="HZ604" s="24"/>
      <c r="IA604" s="24"/>
      <c r="IB604" s="24"/>
      <c r="IC604" s="24"/>
      <c r="ID604" s="24"/>
      <c r="IE604" s="24"/>
      <c r="IF604" s="24"/>
      <c r="IG604" s="24"/>
      <c r="IH604" s="24"/>
      <c r="II604" s="24"/>
      <c r="IJ604" s="24"/>
      <c r="IK604" s="24"/>
      <c r="IL604" s="24"/>
      <c r="IM604" s="24"/>
      <c r="IN604" s="24"/>
      <c r="IO604" s="24"/>
      <c r="IP604" s="24"/>
      <c r="IQ604" s="24"/>
      <c r="IR604" s="24"/>
      <c r="IS604" s="24"/>
      <c r="IT604" s="24"/>
      <c r="IU604" s="24"/>
      <c r="IV604" s="24"/>
    </row>
    <row r="605" spans="1:256" s="22" customFormat="1" ht="11.25">
      <c r="A605" s="24"/>
      <c r="B605" s="24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  <c r="FJ605" s="24"/>
      <c r="FK605" s="24"/>
      <c r="FL605" s="24"/>
      <c r="FM605" s="24"/>
      <c r="FN605" s="24"/>
      <c r="FO605" s="24"/>
      <c r="FP605" s="24"/>
      <c r="FQ605" s="24"/>
      <c r="FR605" s="24"/>
      <c r="FS605" s="24"/>
      <c r="FT605" s="24"/>
      <c r="FU605" s="24"/>
      <c r="FV605" s="24"/>
      <c r="FW605" s="24"/>
      <c r="FX605" s="24"/>
      <c r="FY605" s="24"/>
      <c r="FZ605" s="24"/>
      <c r="GA605" s="24"/>
      <c r="GB605" s="24"/>
      <c r="GC605" s="24"/>
      <c r="GD605" s="24"/>
      <c r="GE605" s="24"/>
      <c r="GF605" s="24"/>
      <c r="GG605" s="24"/>
      <c r="GH605" s="24"/>
      <c r="GI605" s="24"/>
      <c r="GJ605" s="24"/>
      <c r="GK605" s="24"/>
      <c r="GL605" s="24"/>
      <c r="GM605" s="24"/>
      <c r="GN605" s="24"/>
      <c r="GO605" s="24"/>
      <c r="GP605" s="24"/>
      <c r="GQ605" s="24"/>
      <c r="GR605" s="24"/>
      <c r="GS605" s="24"/>
      <c r="GT605" s="24"/>
      <c r="GU605" s="24"/>
      <c r="GV605" s="24"/>
      <c r="GW605" s="24"/>
      <c r="GX605" s="24"/>
      <c r="GY605" s="24"/>
      <c r="GZ605" s="24"/>
      <c r="HA605" s="24"/>
      <c r="HB605" s="24"/>
      <c r="HC605" s="24"/>
      <c r="HD605" s="24"/>
      <c r="HE605" s="24"/>
      <c r="HF605" s="24"/>
      <c r="HG605" s="24"/>
      <c r="HH605" s="24"/>
      <c r="HI605" s="24"/>
      <c r="HJ605" s="24"/>
      <c r="HK605" s="24"/>
      <c r="HL605" s="24"/>
      <c r="HM605" s="24"/>
      <c r="HN605" s="24"/>
      <c r="HO605" s="24"/>
      <c r="HP605" s="24"/>
      <c r="HQ605" s="24"/>
      <c r="HR605" s="24"/>
      <c r="HS605" s="24"/>
      <c r="HT605" s="24"/>
      <c r="HU605" s="24"/>
      <c r="HV605" s="24"/>
      <c r="HW605" s="24"/>
      <c r="HX605" s="24"/>
      <c r="HY605" s="24"/>
      <c r="HZ605" s="24"/>
      <c r="IA605" s="24"/>
      <c r="IB605" s="24"/>
      <c r="IC605" s="24"/>
      <c r="ID605" s="24"/>
      <c r="IE605" s="24"/>
      <c r="IF605" s="24"/>
      <c r="IG605" s="24"/>
      <c r="IH605" s="24"/>
      <c r="II605" s="24"/>
      <c r="IJ605" s="24"/>
      <c r="IK605" s="24"/>
      <c r="IL605" s="24"/>
      <c r="IM605" s="24"/>
      <c r="IN605" s="24"/>
      <c r="IO605" s="24"/>
      <c r="IP605" s="24"/>
      <c r="IQ605" s="24"/>
      <c r="IR605" s="24"/>
      <c r="IS605" s="24"/>
      <c r="IT605" s="24"/>
      <c r="IU605" s="24"/>
      <c r="IV605" s="24"/>
    </row>
    <row r="606" spans="1:256" s="22" customFormat="1" ht="11.25">
      <c r="A606" s="24"/>
      <c r="B606" s="24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  <c r="FJ606" s="24"/>
      <c r="FK606" s="24"/>
      <c r="FL606" s="24"/>
      <c r="FM606" s="24"/>
      <c r="FN606" s="24"/>
      <c r="FO606" s="24"/>
      <c r="FP606" s="24"/>
      <c r="FQ606" s="24"/>
      <c r="FR606" s="24"/>
      <c r="FS606" s="24"/>
      <c r="FT606" s="24"/>
      <c r="FU606" s="24"/>
      <c r="FV606" s="24"/>
      <c r="FW606" s="24"/>
      <c r="FX606" s="24"/>
      <c r="FY606" s="24"/>
      <c r="FZ606" s="24"/>
      <c r="GA606" s="24"/>
      <c r="GB606" s="24"/>
      <c r="GC606" s="24"/>
      <c r="GD606" s="24"/>
      <c r="GE606" s="24"/>
      <c r="GF606" s="24"/>
      <c r="GG606" s="24"/>
      <c r="GH606" s="24"/>
      <c r="GI606" s="24"/>
      <c r="GJ606" s="24"/>
      <c r="GK606" s="24"/>
      <c r="GL606" s="24"/>
      <c r="GM606" s="24"/>
      <c r="GN606" s="24"/>
      <c r="GO606" s="24"/>
      <c r="GP606" s="24"/>
      <c r="GQ606" s="24"/>
      <c r="GR606" s="24"/>
      <c r="GS606" s="24"/>
      <c r="GT606" s="24"/>
      <c r="GU606" s="24"/>
      <c r="GV606" s="24"/>
      <c r="GW606" s="24"/>
      <c r="GX606" s="24"/>
      <c r="GY606" s="24"/>
      <c r="GZ606" s="24"/>
      <c r="HA606" s="24"/>
      <c r="HB606" s="24"/>
      <c r="HC606" s="24"/>
      <c r="HD606" s="24"/>
      <c r="HE606" s="24"/>
      <c r="HF606" s="24"/>
      <c r="HG606" s="24"/>
      <c r="HH606" s="24"/>
      <c r="HI606" s="24"/>
      <c r="HJ606" s="24"/>
      <c r="HK606" s="24"/>
      <c r="HL606" s="24"/>
      <c r="HM606" s="24"/>
      <c r="HN606" s="24"/>
      <c r="HO606" s="24"/>
      <c r="HP606" s="24"/>
      <c r="HQ606" s="24"/>
      <c r="HR606" s="24"/>
      <c r="HS606" s="24"/>
      <c r="HT606" s="24"/>
      <c r="HU606" s="24"/>
      <c r="HV606" s="24"/>
      <c r="HW606" s="24"/>
      <c r="HX606" s="24"/>
      <c r="HY606" s="24"/>
      <c r="HZ606" s="24"/>
      <c r="IA606" s="24"/>
      <c r="IB606" s="24"/>
      <c r="IC606" s="24"/>
      <c r="ID606" s="24"/>
      <c r="IE606" s="24"/>
      <c r="IF606" s="24"/>
      <c r="IG606" s="24"/>
      <c r="IH606" s="24"/>
      <c r="II606" s="24"/>
      <c r="IJ606" s="24"/>
      <c r="IK606" s="24"/>
      <c r="IL606" s="24"/>
      <c r="IM606" s="24"/>
      <c r="IN606" s="24"/>
      <c r="IO606" s="24"/>
      <c r="IP606" s="24"/>
      <c r="IQ606" s="24"/>
      <c r="IR606" s="24"/>
      <c r="IS606" s="24"/>
      <c r="IT606" s="24"/>
      <c r="IU606" s="24"/>
      <c r="IV606" s="24"/>
    </row>
    <row r="607" spans="1:256" s="22" customFormat="1" ht="11.25">
      <c r="A607" s="24"/>
      <c r="B607" s="24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  <c r="FJ607" s="24"/>
      <c r="FK607" s="24"/>
      <c r="FL607" s="24"/>
      <c r="FM607" s="24"/>
      <c r="FN607" s="24"/>
      <c r="FO607" s="24"/>
      <c r="FP607" s="24"/>
      <c r="FQ607" s="24"/>
      <c r="FR607" s="24"/>
      <c r="FS607" s="24"/>
      <c r="FT607" s="24"/>
      <c r="FU607" s="24"/>
      <c r="FV607" s="24"/>
      <c r="FW607" s="24"/>
      <c r="FX607" s="24"/>
      <c r="FY607" s="24"/>
      <c r="FZ607" s="24"/>
      <c r="GA607" s="24"/>
      <c r="GB607" s="24"/>
      <c r="GC607" s="24"/>
      <c r="GD607" s="24"/>
      <c r="GE607" s="24"/>
      <c r="GF607" s="24"/>
      <c r="GG607" s="24"/>
      <c r="GH607" s="24"/>
      <c r="GI607" s="24"/>
      <c r="GJ607" s="24"/>
      <c r="GK607" s="24"/>
      <c r="GL607" s="24"/>
      <c r="GM607" s="24"/>
      <c r="GN607" s="24"/>
      <c r="GO607" s="24"/>
      <c r="GP607" s="24"/>
      <c r="GQ607" s="24"/>
      <c r="GR607" s="24"/>
      <c r="GS607" s="24"/>
      <c r="GT607" s="24"/>
      <c r="GU607" s="24"/>
      <c r="GV607" s="24"/>
      <c r="GW607" s="24"/>
      <c r="GX607" s="24"/>
      <c r="GY607" s="24"/>
      <c r="GZ607" s="24"/>
      <c r="HA607" s="24"/>
      <c r="HB607" s="24"/>
      <c r="HC607" s="24"/>
      <c r="HD607" s="24"/>
      <c r="HE607" s="24"/>
      <c r="HF607" s="24"/>
      <c r="HG607" s="24"/>
      <c r="HH607" s="24"/>
      <c r="HI607" s="24"/>
      <c r="HJ607" s="24"/>
      <c r="HK607" s="24"/>
      <c r="HL607" s="24"/>
      <c r="HM607" s="24"/>
      <c r="HN607" s="24"/>
      <c r="HO607" s="24"/>
      <c r="HP607" s="24"/>
      <c r="HQ607" s="24"/>
      <c r="HR607" s="24"/>
      <c r="HS607" s="24"/>
      <c r="HT607" s="24"/>
      <c r="HU607" s="24"/>
      <c r="HV607" s="24"/>
      <c r="HW607" s="24"/>
      <c r="HX607" s="24"/>
      <c r="HY607" s="24"/>
      <c r="HZ607" s="24"/>
      <c r="IA607" s="24"/>
      <c r="IB607" s="24"/>
      <c r="IC607" s="24"/>
      <c r="ID607" s="24"/>
      <c r="IE607" s="24"/>
      <c r="IF607" s="24"/>
      <c r="IG607" s="24"/>
      <c r="IH607" s="24"/>
      <c r="II607" s="24"/>
      <c r="IJ607" s="24"/>
      <c r="IK607" s="24"/>
      <c r="IL607" s="24"/>
      <c r="IM607" s="24"/>
      <c r="IN607" s="24"/>
      <c r="IO607" s="24"/>
      <c r="IP607" s="24"/>
      <c r="IQ607" s="24"/>
      <c r="IR607" s="24"/>
      <c r="IS607" s="24"/>
      <c r="IT607" s="24"/>
      <c r="IU607" s="24"/>
      <c r="IV607" s="24"/>
    </row>
    <row r="608" spans="1:256" s="22" customFormat="1" ht="11.25">
      <c r="A608" s="24"/>
      <c r="B608" s="24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  <c r="FJ608" s="24"/>
      <c r="FK608" s="24"/>
      <c r="FL608" s="24"/>
      <c r="FM608" s="24"/>
      <c r="FN608" s="24"/>
      <c r="FO608" s="24"/>
      <c r="FP608" s="24"/>
      <c r="FQ608" s="24"/>
      <c r="FR608" s="24"/>
      <c r="FS608" s="24"/>
      <c r="FT608" s="24"/>
      <c r="FU608" s="24"/>
      <c r="FV608" s="24"/>
      <c r="FW608" s="24"/>
      <c r="FX608" s="24"/>
      <c r="FY608" s="24"/>
      <c r="FZ608" s="24"/>
      <c r="GA608" s="24"/>
      <c r="GB608" s="24"/>
      <c r="GC608" s="24"/>
      <c r="GD608" s="24"/>
      <c r="GE608" s="24"/>
      <c r="GF608" s="24"/>
      <c r="GG608" s="24"/>
      <c r="GH608" s="24"/>
      <c r="GI608" s="24"/>
      <c r="GJ608" s="24"/>
      <c r="GK608" s="24"/>
      <c r="GL608" s="24"/>
      <c r="GM608" s="24"/>
      <c r="GN608" s="24"/>
      <c r="GO608" s="24"/>
      <c r="GP608" s="24"/>
      <c r="GQ608" s="24"/>
      <c r="GR608" s="24"/>
      <c r="GS608" s="24"/>
      <c r="GT608" s="24"/>
      <c r="GU608" s="24"/>
      <c r="GV608" s="24"/>
      <c r="GW608" s="24"/>
      <c r="GX608" s="24"/>
      <c r="GY608" s="24"/>
      <c r="GZ608" s="24"/>
      <c r="HA608" s="24"/>
      <c r="HB608" s="24"/>
      <c r="HC608" s="24"/>
      <c r="HD608" s="24"/>
      <c r="HE608" s="24"/>
      <c r="HF608" s="24"/>
      <c r="HG608" s="24"/>
      <c r="HH608" s="24"/>
      <c r="HI608" s="24"/>
      <c r="HJ608" s="24"/>
      <c r="HK608" s="24"/>
      <c r="HL608" s="24"/>
      <c r="HM608" s="24"/>
      <c r="HN608" s="24"/>
      <c r="HO608" s="24"/>
      <c r="HP608" s="24"/>
      <c r="HQ608" s="24"/>
      <c r="HR608" s="24"/>
      <c r="HS608" s="24"/>
      <c r="HT608" s="24"/>
      <c r="HU608" s="24"/>
      <c r="HV608" s="24"/>
      <c r="HW608" s="24"/>
      <c r="HX608" s="24"/>
      <c r="HY608" s="24"/>
      <c r="HZ608" s="24"/>
      <c r="IA608" s="24"/>
      <c r="IB608" s="24"/>
      <c r="IC608" s="24"/>
      <c r="ID608" s="24"/>
      <c r="IE608" s="24"/>
      <c r="IF608" s="24"/>
      <c r="IG608" s="24"/>
      <c r="IH608" s="24"/>
      <c r="II608" s="24"/>
      <c r="IJ608" s="24"/>
      <c r="IK608" s="24"/>
      <c r="IL608" s="24"/>
      <c r="IM608" s="24"/>
      <c r="IN608" s="24"/>
      <c r="IO608" s="24"/>
      <c r="IP608" s="24"/>
      <c r="IQ608" s="24"/>
      <c r="IR608" s="24"/>
      <c r="IS608" s="24"/>
      <c r="IT608" s="24"/>
      <c r="IU608" s="24"/>
      <c r="IV608" s="24"/>
    </row>
    <row r="609" spans="1:256" s="22" customFormat="1" ht="11.25">
      <c r="A609" s="24"/>
      <c r="B609" s="24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  <c r="FJ609" s="24"/>
      <c r="FK609" s="24"/>
      <c r="FL609" s="24"/>
      <c r="FM609" s="24"/>
      <c r="FN609" s="24"/>
      <c r="FO609" s="24"/>
      <c r="FP609" s="24"/>
      <c r="FQ609" s="24"/>
      <c r="FR609" s="24"/>
      <c r="FS609" s="24"/>
      <c r="FT609" s="24"/>
      <c r="FU609" s="24"/>
      <c r="FV609" s="24"/>
      <c r="FW609" s="24"/>
      <c r="FX609" s="24"/>
      <c r="FY609" s="24"/>
      <c r="FZ609" s="24"/>
      <c r="GA609" s="24"/>
      <c r="GB609" s="24"/>
      <c r="GC609" s="24"/>
      <c r="GD609" s="24"/>
      <c r="GE609" s="24"/>
      <c r="GF609" s="24"/>
      <c r="GG609" s="24"/>
      <c r="GH609" s="24"/>
      <c r="GI609" s="24"/>
      <c r="GJ609" s="24"/>
      <c r="GK609" s="24"/>
      <c r="GL609" s="24"/>
      <c r="GM609" s="24"/>
      <c r="GN609" s="24"/>
      <c r="GO609" s="24"/>
      <c r="GP609" s="24"/>
      <c r="GQ609" s="24"/>
      <c r="GR609" s="24"/>
      <c r="GS609" s="24"/>
      <c r="GT609" s="24"/>
      <c r="GU609" s="24"/>
      <c r="GV609" s="24"/>
      <c r="GW609" s="24"/>
      <c r="GX609" s="24"/>
      <c r="GY609" s="24"/>
      <c r="GZ609" s="24"/>
      <c r="HA609" s="24"/>
      <c r="HB609" s="24"/>
      <c r="HC609" s="24"/>
      <c r="HD609" s="24"/>
      <c r="HE609" s="24"/>
      <c r="HF609" s="24"/>
      <c r="HG609" s="24"/>
      <c r="HH609" s="24"/>
      <c r="HI609" s="24"/>
      <c r="HJ609" s="24"/>
      <c r="HK609" s="24"/>
      <c r="HL609" s="24"/>
      <c r="HM609" s="24"/>
      <c r="HN609" s="24"/>
      <c r="HO609" s="24"/>
      <c r="HP609" s="24"/>
      <c r="HQ609" s="24"/>
      <c r="HR609" s="24"/>
      <c r="HS609" s="24"/>
      <c r="HT609" s="24"/>
      <c r="HU609" s="24"/>
      <c r="HV609" s="24"/>
      <c r="HW609" s="24"/>
      <c r="HX609" s="24"/>
      <c r="HY609" s="24"/>
      <c r="HZ609" s="24"/>
      <c r="IA609" s="24"/>
      <c r="IB609" s="24"/>
      <c r="IC609" s="24"/>
      <c r="ID609" s="24"/>
      <c r="IE609" s="24"/>
      <c r="IF609" s="24"/>
      <c r="IG609" s="24"/>
      <c r="IH609" s="24"/>
      <c r="II609" s="24"/>
      <c r="IJ609" s="24"/>
      <c r="IK609" s="24"/>
      <c r="IL609" s="24"/>
      <c r="IM609" s="24"/>
      <c r="IN609" s="24"/>
      <c r="IO609" s="24"/>
      <c r="IP609" s="24"/>
      <c r="IQ609" s="24"/>
      <c r="IR609" s="24"/>
      <c r="IS609" s="24"/>
      <c r="IT609" s="24"/>
      <c r="IU609" s="24"/>
      <c r="IV609" s="24"/>
    </row>
    <row r="610" spans="1:256" s="22" customFormat="1" ht="11.25">
      <c r="A610" s="24"/>
      <c r="B610" s="24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  <c r="FJ610" s="24"/>
      <c r="FK610" s="24"/>
      <c r="FL610" s="24"/>
      <c r="FM610" s="24"/>
      <c r="FN610" s="24"/>
      <c r="FO610" s="24"/>
      <c r="FP610" s="24"/>
      <c r="FQ610" s="24"/>
      <c r="FR610" s="24"/>
      <c r="FS610" s="24"/>
      <c r="FT610" s="24"/>
      <c r="FU610" s="24"/>
      <c r="FV610" s="24"/>
      <c r="FW610" s="24"/>
      <c r="FX610" s="24"/>
      <c r="FY610" s="24"/>
      <c r="FZ610" s="24"/>
      <c r="GA610" s="24"/>
      <c r="GB610" s="24"/>
      <c r="GC610" s="24"/>
      <c r="GD610" s="24"/>
      <c r="GE610" s="24"/>
      <c r="GF610" s="24"/>
      <c r="GG610" s="24"/>
      <c r="GH610" s="24"/>
      <c r="GI610" s="24"/>
      <c r="GJ610" s="24"/>
      <c r="GK610" s="24"/>
      <c r="GL610" s="24"/>
      <c r="GM610" s="24"/>
      <c r="GN610" s="24"/>
      <c r="GO610" s="24"/>
      <c r="GP610" s="24"/>
      <c r="GQ610" s="24"/>
      <c r="GR610" s="24"/>
      <c r="GS610" s="24"/>
      <c r="GT610" s="24"/>
      <c r="GU610" s="24"/>
      <c r="GV610" s="24"/>
      <c r="GW610" s="24"/>
      <c r="GX610" s="24"/>
      <c r="GY610" s="24"/>
      <c r="GZ610" s="24"/>
      <c r="HA610" s="24"/>
      <c r="HB610" s="24"/>
      <c r="HC610" s="24"/>
      <c r="HD610" s="24"/>
      <c r="HE610" s="24"/>
      <c r="HF610" s="24"/>
      <c r="HG610" s="24"/>
      <c r="HH610" s="24"/>
      <c r="HI610" s="24"/>
      <c r="HJ610" s="24"/>
      <c r="HK610" s="24"/>
      <c r="HL610" s="24"/>
      <c r="HM610" s="24"/>
      <c r="HN610" s="24"/>
      <c r="HO610" s="24"/>
      <c r="HP610" s="24"/>
      <c r="HQ610" s="24"/>
      <c r="HR610" s="24"/>
      <c r="HS610" s="24"/>
      <c r="HT610" s="24"/>
      <c r="HU610" s="24"/>
      <c r="HV610" s="24"/>
      <c r="HW610" s="24"/>
      <c r="HX610" s="24"/>
      <c r="HY610" s="24"/>
      <c r="HZ610" s="24"/>
      <c r="IA610" s="24"/>
      <c r="IB610" s="24"/>
      <c r="IC610" s="24"/>
      <c r="ID610" s="24"/>
      <c r="IE610" s="24"/>
      <c r="IF610" s="24"/>
      <c r="IG610" s="24"/>
      <c r="IH610" s="24"/>
      <c r="II610" s="24"/>
      <c r="IJ610" s="24"/>
      <c r="IK610" s="24"/>
      <c r="IL610" s="24"/>
      <c r="IM610" s="24"/>
      <c r="IN610" s="24"/>
      <c r="IO610" s="24"/>
      <c r="IP610" s="24"/>
      <c r="IQ610" s="24"/>
      <c r="IR610" s="24"/>
      <c r="IS610" s="24"/>
      <c r="IT610" s="24"/>
      <c r="IU610" s="24"/>
      <c r="IV610" s="24"/>
    </row>
    <row r="611" spans="1:256" s="22" customFormat="1" ht="11.25">
      <c r="A611" s="24"/>
      <c r="B611" s="24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  <c r="FJ611" s="24"/>
      <c r="FK611" s="24"/>
      <c r="FL611" s="24"/>
      <c r="FM611" s="24"/>
      <c r="FN611" s="24"/>
      <c r="FO611" s="24"/>
      <c r="FP611" s="24"/>
      <c r="FQ611" s="24"/>
      <c r="FR611" s="24"/>
      <c r="FS611" s="24"/>
      <c r="FT611" s="24"/>
      <c r="FU611" s="24"/>
      <c r="FV611" s="24"/>
      <c r="FW611" s="24"/>
      <c r="FX611" s="24"/>
      <c r="FY611" s="24"/>
      <c r="FZ611" s="24"/>
      <c r="GA611" s="24"/>
      <c r="GB611" s="24"/>
      <c r="GC611" s="24"/>
      <c r="GD611" s="24"/>
      <c r="GE611" s="24"/>
      <c r="GF611" s="24"/>
      <c r="GG611" s="24"/>
      <c r="GH611" s="24"/>
      <c r="GI611" s="24"/>
      <c r="GJ611" s="24"/>
      <c r="GK611" s="24"/>
      <c r="GL611" s="24"/>
      <c r="GM611" s="24"/>
      <c r="GN611" s="24"/>
      <c r="GO611" s="24"/>
      <c r="GP611" s="24"/>
      <c r="GQ611" s="24"/>
      <c r="GR611" s="24"/>
      <c r="GS611" s="24"/>
      <c r="GT611" s="24"/>
      <c r="GU611" s="24"/>
      <c r="GV611" s="24"/>
      <c r="GW611" s="24"/>
      <c r="GX611" s="24"/>
      <c r="GY611" s="24"/>
      <c r="GZ611" s="24"/>
      <c r="HA611" s="24"/>
      <c r="HB611" s="24"/>
      <c r="HC611" s="24"/>
      <c r="HD611" s="24"/>
      <c r="HE611" s="24"/>
      <c r="HF611" s="24"/>
      <c r="HG611" s="24"/>
      <c r="HH611" s="24"/>
      <c r="HI611" s="24"/>
      <c r="HJ611" s="24"/>
      <c r="HK611" s="24"/>
      <c r="HL611" s="24"/>
      <c r="HM611" s="24"/>
      <c r="HN611" s="24"/>
      <c r="HO611" s="24"/>
      <c r="HP611" s="24"/>
      <c r="HQ611" s="24"/>
      <c r="HR611" s="24"/>
      <c r="HS611" s="24"/>
      <c r="HT611" s="24"/>
      <c r="HU611" s="24"/>
      <c r="HV611" s="24"/>
      <c r="HW611" s="24"/>
      <c r="HX611" s="24"/>
      <c r="HY611" s="24"/>
      <c r="HZ611" s="24"/>
      <c r="IA611" s="24"/>
      <c r="IB611" s="24"/>
      <c r="IC611" s="24"/>
      <c r="ID611" s="24"/>
      <c r="IE611" s="24"/>
      <c r="IF611" s="24"/>
      <c r="IG611" s="24"/>
      <c r="IH611" s="24"/>
      <c r="II611" s="24"/>
      <c r="IJ611" s="24"/>
      <c r="IK611" s="24"/>
      <c r="IL611" s="24"/>
      <c r="IM611" s="24"/>
      <c r="IN611" s="24"/>
      <c r="IO611" s="24"/>
      <c r="IP611" s="24"/>
      <c r="IQ611" s="24"/>
      <c r="IR611" s="24"/>
      <c r="IS611" s="24"/>
      <c r="IT611" s="24"/>
      <c r="IU611" s="24"/>
      <c r="IV611" s="24"/>
    </row>
    <row r="612" spans="1:256" s="22" customFormat="1" ht="11.25">
      <c r="A612" s="24"/>
      <c r="B612" s="24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  <c r="FJ612" s="24"/>
      <c r="FK612" s="24"/>
      <c r="FL612" s="24"/>
      <c r="FM612" s="24"/>
      <c r="FN612" s="24"/>
      <c r="FO612" s="24"/>
      <c r="FP612" s="24"/>
      <c r="FQ612" s="24"/>
      <c r="FR612" s="24"/>
      <c r="FS612" s="24"/>
      <c r="FT612" s="24"/>
      <c r="FU612" s="24"/>
      <c r="FV612" s="24"/>
      <c r="FW612" s="24"/>
      <c r="FX612" s="24"/>
      <c r="FY612" s="24"/>
      <c r="FZ612" s="24"/>
      <c r="GA612" s="24"/>
      <c r="GB612" s="24"/>
      <c r="GC612" s="24"/>
      <c r="GD612" s="24"/>
      <c r="GE612" s="24"/>
      <c r="GF612" s="24"/>
      <c r="GG612" s="24"/>
      <c r="GH612" s="24"/>
      <c r="GI612" s="24"/>
      <c r="GJ612" s="24"/>
      <c r="GK612" s="24"/>
      <c r="GL612" s="24"/>
      <c r="GM612" s="24"/>
      <c r="GN612" s="24"/>
      <c r="GO612" s="24"/>
      <c r="GP612" s="24"/>
      <c r="GQ612" s="24"/>
      <c r="GR612" s="24"/>
      <c r="GS612" s="24"/>
      <c r="GT612" s="24"/>
      <c r="GU612" s="24"/>
      <c r="GV612" s="24"/>
      <c r="GW612" s="24"/>
      <c r="GX612" s="24"/>
      <c r="GY612" s="24"/>
      <c r="GZ612" s="24"/>
      <c r="HA612" s="24"/>
      <c r="HB612" s="24"/>
      <c r="HC612" s="24"/>
      <c r="HD612" s="24"/>
      <c r="HE612" s="24"/>
      <c r="HF612" s="24"/>
      <c r="HG612" s="24"/>
      <c r="HH612" s="24"/>
      <c r="HI612" s="24"/>
      <c r="HJ612" s="24"/>
      <c r="HK612" s="24"/>
      <c r="HL612" s="24"/>
      <c r="HM612" s="24"/>
      <c r="HN612" s="24"/>
      <c r="HO612" s="24"/>
      <c r="HP612" s="24"/>
      <c r="HQ612" s="24"/>
      <c r="HR612" s="24"/>
      <c r="HS612" s="24"/>
      <c r="HT612" s="24"/>
      <c r="HU612" s="24"/>
      <c r="HV612" s="24"/>
      <c r="HW612" s="24"/>
      <c r="HX612" s="24"/>
      <c r="HY612" s="24"/>
      <c r="HZ612" s="24"/>
      <c r="IA612" s="24"/>
      <c r="IB612" s="24"/>
      <c r="IC612" s="24"/>
      <c r="ID612" s="24"/>
      <c r="IE612" s="24"/>
      <c r="IF612" s="24"/>
      <c r="IG612" s="24"/>
      <c r="IH612" s="24"/>
      <c r="II612" s="24"/>
      <c r="IJ612" s="24"/>
      <c r="IK612" s="24"/>
      <c r="IL612" s="24"/>
      <c r="IM612" s="24"/>
      <c r="IN612" s="24"/>
      <c r="IO612" s="24"/>
      <c r="IP612" s="24"/>
      <c r="IQ612" s="24"/>
      <c r="IR612" s="24"/>
      <c r="IS612" s="24"/>
      <c r="IT612" s="24"/>
      <c r="IU612" s="24"/>
      <c r="IV612" s="24"/>
    </row>
    <row r="613" spans="1:256" s="22" customFormat="1" ht="11.25">
      <c r="A613" s="24"/>
      <c r="B613" s="24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  <c r="FJ613" s="24"/>
      <c r="FK613" s="24"/>
      <c r="FL613" s="24"/>
      <c r="FM613" s="24"/>
      <c r="FN613" s="24"/>
      <c r="FO613" s="24"/>
      <c r="FP613" s="24"/>
      <c r="FQ613" s="24"/>
      <c r="FR613" s="24"/>
      <c r="FS613" s="24"/>
      <c r="FT613" s="24"/>
      <c r="FU613" s="24"/>
      <c r="FV613" s="24"/>
      <c r="FW613" s="24"/>
      <c r="FX613" s="24"/>
      <c r="FY613" s="24"/>
      <c r="FZ613" s="24"/>
      <c r="GA613" s="24"/>
      <c r="GB613" s="24"/>
      <c r="GC613" s="24"/>
      <c r="GD613" s="24"/>
      <c r="GE613" s="24"/>
      <c r="GF613" s="24"/>
      <c r="GG613" s="24"/>
      <c r="GH613" s="24"/>
      <c r="GI613" s="24"/>
      <c r="GJ613" s="24"/>
      <c r="GK613" s="24"/>
      <c r="GL613" s="24"/>
      <c r="GM613" s="24"/>
      <c r="GN613" s="24"/>
      <c r="GO613" s="24"/>
      <c r="GP613" s="24"/>
      <c r="GQ613" s="24"/>
      <c r="GR613" s="24"/>
      <c r="GS613" s="24"/>
      <c r="GT613" s="24"/>
      <c r="GU613" s="24"/>
      <c r="GV613" s="24"/>
      <c r="GW613" s="24"/>
      <c r="GX613" s="24"/>
      <c r="GY613" s="24"/>
      <c r="GZ613" s="24"/>
      <c r="HA613" s="24"/>
      <c r="HB613" s="24"/>
      <c r="HC613" s="24"/>
      <c r="HD613" s="24"/>
      <c r="HE613" s="24"/>
      <c r="HF613" s="24"/>
      <c r="HG613" s="24"/>
      <c r="HH613" s="24"/>
      <c r="HI613" s="24"/>
      <c r="HJ613" s="24"/>
      <c r="HK613" s="24"/>
      <c r="HL613" s="24"/>
      <c r="HM613" s="24"/>
      <c r="HN613" s="24"/>
      <c r="HO613" s="24"/>
      <c r="HP613" s="24"/>
      <c r="HQ613" s="24"/>
      <c r="HR613" s="24"/>
      <c r="HS613" s="24"/>
      <c r="HT613" s="24"/>
      <c r="HU613" s="24"/>
      <c r="HV613" s="24"/>
      <c r="HW613" s="24"/>
      <c r="HX613" s="24"/>
      <c r="HY613" s="24"/>
      <c r="HZ613" s="24"/>
      <c r="IA613" s="24"/>
      <c r="IB613" s="24"/>
      <c r="IC613" s="24"/>
      <c r="ID613" s="24"/>
      <c r="IE613" s="24"/>
      <c r="IF613" s="24"/>
      <c r="IG613" s="24"/>
      <c r="IH613" s="24"/>
      <c r="II613" s="24"/>
      <c r="IJ613" s="24"/>
      <c r="IK613" s="24"/>
      <c r="IL613" s="24"/>
      <c r="IM613" s="24"/>
      <c r="IN613" s="24"/>
      <c r="IO613" s="24"/>
      <c r="IP613" s="24"/>
      <c r="IQ613" s="24"/>
      <c r="IR613" s="24"/>
      <c r="IS613" s="24"/>
      <c r="IT613" s="24"/>
      <c r="IU613" s="24"/>
      <c r="IV613" s="24"/>
    </row>
    <row r="614" spans="1:256" s="22" customFormat="1" ht="11.25">
      <c r="A614" s="24"/>
      <c r="B614" s="24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  <c r="FJ614" s="24"/>
      <c r="FK614" s="24"/>
      <c r="FL614" s="24"/>
      <c r="FM614" s="24"/>
      <c r="FN614" s="24"/>
      <c r="FO614" s="24"/>
      <c r="FP614" s="24"/>
      <c r="FQ614" s="24"/>
      <c r="FR614" s="24"/>
      <c r="FS614" s="24"/>
      <c r="FT614" s="24"/>
      <c r="FU614" s="24"/>
      <c r="FV614" s="24"/>
      <c r="FW614" s="24"/>
      <c r="FX614" s="24"/>
      <c r="FY614" s="24"/>
      <c r="FZ614" s="24"/>
      <c r="GA614" s="24"/>
      <c r="GB614" s="24"/>
      <c r="GC614" s="24"/>
      <c r="GD614" s="24"/>
      <c r="GE614" s="24"/>
      <c r="GF614" s="24"/>
      <c r="GG614" s="24"/>
      <c r="GH614" s="24"/>
      <c r="GI614" s="24"/>
      <c r="GJ614" s="24"/>
      <c r="GK614" s="24"/>
      <c r="GL614" s="24"/>
      <c r="GM614" s="24"/>
      <c r="GN614" s="24"/>
      <c r="GO614" s="24"/>
      <c r="GP614" s="24"/>
      <c r="GQ614" s="24"/>
      <c r="GR614" s="24"/>
      <c r="GS614" s="24"/>
      <c r="GT614" s="24"/>
      <c r="GU614" s="24"/>
      <c r="GV614" s="24"/>
      <c r="GW614" s="24"/>
      <c r="GX614" s="24"/>
      <c r="GY614" s="24"/>
      <c r="GZ614" s="24"/>
      <c r="HA614" s="24"/>
      <c r="HB614" s="24"/>
      <c r="HC614" s="24"/>
      <c r="HD614" s="24"/>
      <c r="HE614" s="24"/>
      <c r="HF614" s="24"/>
      <c r="HG614" s="24"/>
      <c r="HH614" s="24"/>
      <c r="HI614" s="24"/>
      <c r="HJ614" s="24"/>
      <c r="HK614" s="24"/>
      <c r="HL614" s="24"/>
      <c r="HM614" s="24"/>
      <c r="HN614" s="24"/>
      <c r="HO614" s="24"/>
      <c r="HP614" s="24"/>
      <c r="HQ614" s="24"/>
      <c r="HR614" s="24"/>
      <c r="HS614" s="24"/>
      <c r="HT614" s="24"/>
      <c r="HU614" s="24"/>
      <c r="HV614" s="24"/>
      <c r="HW614" s="24"/>
      <c r="HX614" s="24"/>
      <c r="HY614" s="24"/>
      <c r="HZ614" s="24"/>
      <c r="IA614" s="24"/>
      <c r="IB614" s="24"/>
      <c r="IC614" s="24"/>
      <c r="ID614" s="24"/>
      <c r="IE614" s="24"/>
      <c r="IF614" s="24"/>
      <c r="IG614" s="24"/>
      <c r="IH614" s="24"/>
      <c r="II614" s="24"/>
      <c r="IJ614" s="24"/>
      <c r="IK614" s="24"/>
      <c r="IL614" s="24"/>
      <c r="IM614" s="24"/>
      <c r="IN614" s="24"/>
      <c r="IO614" s="24"/>
      <c r="IP614" s="24"/>
      <c r="IQ614" s="24"/>
      <c r="IR614" s="24"/>
      <c r="IS614" s="24"/>
      <c r="IT614" s="24"/>
      <c r="IU614" s="24"/>
      <c r="IV614" s="24"/>
    </row>
    <row r="615" spans="1:256" s="22" customFormat="1" ht="11.25">
      <c r="A615" s="24"/>
      <c r="B615" s="24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  <c r="FJ615" s="24"/>
      <c r="FK615" s="24"/>
      <c r="FL615" s="24"/>
      <c r="FM615" s="24"/>
      <c r="FN615" s="24"/>
      <c r="FO615" s="24"/>
      <c r="FP615" s="24"/>
      <c r="FQ615" s="24"/>
      <c r="FR615" s="24"/>
      <c r="FS615" s="24"/>
      <c r="FT615" s="24"/>
      <c r="FU615" s="24"/>
      <c r="FV615" s="24"/>
      <c r="FW615" s="24"/>
      <c r="FX615" s="24"/>
      <c r="FY615" s="24"/>
      <c r="FZ615" s="24"/>
      <c r="GA615" s="24"/>
      <c r="GB615" s="24"/>
      <c r="GC615" s="24"/>
      <c r="GD615" s="24"/>
      <c r="GE615" s="24"/>
      <c r="GF615" s="24"/>
      <c r="GG615" s="24"/>
      <c r="GH615" s="24"/>
      <c r="GI615" s="24"/>
      <c r="GJ615" s="24"/>
      <c r="GK615" s="24"/>
      <c r="GL615" s="24"/>
      <c r="GM615" s="24"/>
      <c r="GN615" s="24"/>
      <c r="GO615" s="24"/>
      <c r="GP615" s="24"/>
      <c r="GQ615" s="24"/>
      <c r="GR615" s="24"/>
      <c r="GS615" s="24"/>
      <c r="GT615" s="24"/>
      <c r="GU615" s="24"/>
      <c r="GV615" s="24"/>
      <c r="GW615" s="24"/>
      <c r="GX615" s="24"/>
      <c r="GY615" s="24"/>
      <c r="GZ615" s="24"/>
      <c r="HA615" s="24"/>
      <c r="HB615" s="24"/>
      <c r="HC615" s="24"/>
      <c r="HD615" s="24"/>
      <c r="HE615" s="24"/>
      <c r="HF615" s="24"/>
      <c r="HG615" s="24"/>
      <c r="HH615" s="24"/>
      <c r="HI615" s="24"/>
      <c r="HJ615" s="24"/>
      <c r="HK615" s="24"/>
      <c r="HL615" s="24"/>
      <c r="HM615" s="24"/>
      <c r="HN615" s="24"/>
      <c r="HO615" s="24"/>
      <c r="HP615" s="24"/>
      <c r="HQ615" s="24"/>
      <c r="HR615" s="24"/>
      <c r="HS615" s="24"/>
      <c r="HT615" s="24"/>
      <c r="HU615" s="24"/>
      <c r="HV615" s="24"/>
      <c r="HW615" s="24"/>
      <c r="HX615" s="24"/>
      <c r="HY615" s="24"/>
      <c r="HZ615" s="24"/>
      <c r="IA615" s="24"/>
      <c r="IB615" s="24"/>
      <c r="IC615" s="24"/>
      <c r="ID615" s="24"/>
      <c r="IE615" s="24"/>
      <c r="IF615" s="24"/>
      <c r="IG615" s="24"/>
      <c r="IH615" s="24"/>
      <c r="II615" s="24"/>
      <c r="IJ615" s="24"/>
      <c r="IK615" s="24"/>
      <c r="IL615" s="24"/>
      <c r="IM615" s="24"/>
      <c r="IN615" s="24"/>
      <c r="IO615" s="24"/>
      <c r="IP615" s="24"/>
      <c r="IQ615" s="24"/>
      <c r="IR615" s="24"/>
      <c r="IS615" s="24"/>
      <c r="IT615" s="24"/>
      <c r="IU615" s="24"/>
      <c r="IV615" s="24"/>
    </row>
    <row r="616" spans="1:256" s="22" customFormat="1" ht="11.25">
      <c r="A616" s="24"/>
      <c r="B616" s="24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  <c r="FV616" s="24"/>
      <c r="FW616" s="24"/>
      <c r="FX616" s="24"/>
      <c r="FY616" s="24"/>
      <c r="FZ616" s="24"/>
      <c r="GA616" s="24"/>
      <c r="GB616" s="24"/>
      <c r="GC616" s="24"/>
      <c r="GD616" s="24"/>
      <c r="GE616" s="24"/>
      <c r="GF616" s="24"/>
      <c r="GG616" s="24"/>
      <c r="GH616" s="24"/>
      <c r="GI616" s="24"/>
      <c r="GJ616" s="24"/>
      <c r="GK616" s="24"/>
      <c r="GL616" s="24"/>
      <c r="GM616" s="24"/>
      <c r="GN616" s="24"/>
      <c r="GO616" s="24"/>
      <c r="GP616" s="24"/>
      <c r="GQ616" s="24"/>
      <c r="GR616" s="24"/>
      <c r="GS616" s="24"/>
      <c r="GT616" s="24"/>
      <c r="GU616" s="24"/>
      <c r="GV616" s="24"/>
      <c r="GW616" s="24"/>
      <c r="GX616" s="24"/>
      <c r="GY616" s="24"/>
      <c r="GZ616" s="24"/>
      <c r="HA616" s="24"/>
      <c r="HB616" s="24"/>
      <c r="HC616" s="24"/>
      <c r="HD616" s="24"/>
      <c r="HE616" s="24"/>
      <c r="HF616" s="24"/>
      <c r="HG616" s="24"/>
      <c r="HH616" s="24"/>
      <c r="HI616" s="24"/>
      <c r="HJ616" s="24"/>
      <c r="HK616" s="24"/>
      <c r="HL616" s="24"/>
      <c r="HM616" s="24"/>
      <c r="HN616" s="24"/>
      <c r="HO616" s="24"/>
      <c r="HP616" s="24"/>
      <c r="HQ616" s="24"/>
      <c r="HR616" s="24"/>
      <c r="HS616" s="24"/>
      <c r="HT616" s="24"/>
      <c r="HU616" s="24"/>
      <c r="HV616" s="24"/>
      <c r="HW616" s="24"/>
      <c r="HX616" s="24"/>
      <c r="HY616" s="24"/>
      <c r="HZ616" s="24"/>
      <c r="IA616" s="24"/>
      <c r="IB616" s="24"/>
      <c r="IC616" s="24"/>
      <c r="ID616" s="24"/>
      <c r="IE616" s="24"/>
      <c r="IF616" s="24"/>
      <c r="IG616" s="24"/>
      <c r="IH616" s="24"/>
      <c r="II616" s="24"/>
      <c r="IJ616" s="24"/>
      <c r="IK616" s="24"/>
      <c r="IL616" s="24"/>
      <c r="IM616" s="24"/>
      <c r="IN616" s="24"/>
      <c r="IO616" s="24"/>
      <c r="IP616" s="24"/>
      <c r="IQ616" s="24"/>
      <c r="IR616" s="24"/>
      <c r="IS616" s="24"/>
      <c r="IT616" s="24"/>
      <c r="IU616" s="24"/>
      <c r="IV616" s="24"/>
    </row>
    <row r="617" spans="1:256" s="22" customFormat="1" ht="11.25">
      <c r="A617" s="24"/>
      <c r="B617" s="24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  <c r="FJ617" s="24"/>
      <c r="FK617" s="24"/>
      <c r="FL617" s="24"/>
      <c r="FM617" s="24"/>
      <c r="FN617" s="24"/>
      <c r="FO617" s="24"/>
      <c r="FP617" s="24"/>
      <c r="FQ617" s="24"/>
      <c r="FR617" s="24"/>
      <c r="FS617" s="24"/>
      <c r="FT617" s="24"/>
      <c r="FU617" s="24"/>
      <c r="FV617" s="24"/>
      <c r="FW617" s="24"/>
      <c r="FX617" s="24"/>
      <c r="FY617" s="24"/>
      <c r="FZ617" s="24"/>
      <c r="GA617" s="24"/>
      <c r="GB617" s="24"/>
      <c r="GC617" s="24"/>
      <c r="GD617" s="24"/>
      <c r="GE617" s="24"/>
      <c r="GF617" s="24"/>
      <c r="GG617" s="24"/>
      <c r="GH617" s="24"/>
      <c r="GI617" s="24"/>
      <c r="GJ617" s="24"/>
      <c r="GK617" s="24"/>
      <c r="GL617" s="24"/>
      <c r="GM617" s="24"/>
      <c r="GN617" s="24"/>
      <c r="GO617" s="24"/>
      <c r="GP617" s="24"/>
      <c r="GQ617" s="24"/>
      <c r="GR617" s="24"/>
      <c r="GS617" s="24"/>
      <c r="GT617" s="24"/>
      <c r="GU617" s="24"/>
      <c r="GV617" s="24"/>
      <c r="GW617" s="24"/>
      <c r="GX617" s="24"/>
      <c r="GY617" s="24"/>
      <c r="GZ617" s="24"/>
      <c r="HA617" s="24"/>
      <c r="HB617" s="24"/>
      <c r="HC617" s="24"/>
      <c r="HD617" s="24"/>
      <c r="HE617" s="24"/>
      <c r="HF617" s="24"/>
      <c r="HG617" s="24"/>
      <c r="HH617" s="24"/>
      <c r="HI617" s="24"/>
      <c r="HJ617" s="24"/>
      <c r="HK617" s="24"/>
      <c r="HL617" s="24"/>
      <c r="HM617" s="24"/>
      <c r="HN617" s="24"/>
      <c r="HO617" s="24"/>
      <c r="HP617" s="24"/>
      <c r="HQ617" s="24"/>
      <c r="HR617" s="24"/>
      <c r="HS617" s="24"/>
      <c r="HT617" s="24"/>
      <c r="HU617" s="24"/>
      <c r="HV617" s="24"/>
      <c r="HW617" s="24"/>
      <c r="HX617" s="24"/>
      <c r="HY617" s="24"/>
      <c r="HZ617" s="24"/>
      <c r="IA617" s="24"/>
      <c r="IB617" s="24"/>
      <c r="IC617" s="24"/>
      <c r="ID617" s="24"/>
      <c r="IE617" s="24"/>
      <c r="IF617" s="24"/>
      <c r="IG617" s="24"/>
      <c r="IH617" s="24"/>
      <c r="II617" s="24"/>
      <c r="IJ617" s="24"/>
      <c r="IK617" s="24"/>
      <c r="IL617" s="24"/>
      <c r="IM617" s="24"/>
      <c r="IN617" s="24"/>
      <c r="IO617" s="24"/>
      <c r="IP617" s="24"/>
      <c r="IQ617" s="24"/>
      <c r="IR617" s="24"/>
      <c r="IS617" s="24"/>
      <c r="IT617" s="24"/>
      <c r="IU617" s="24"/>
      <c r="IV617" s="24"/>
    </row>
    <row r="618" spans="1:256" s="22" customFormat="1" ht="11.25">
      <c r="A618" s="24"/>
      <c r="B618" s="24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  <c r="FV618" s="24"/>
      <c r="FW618" s="24"/>
      <c r="FX618" s="24"/>
      <c r="FY618" s="24"/>
      <c r="FZ618" s="24"/>
      <c r="GA618" s="24"/>
      <c r="GB618" s="24"/>
      <c r="GC618" s="24"/>
      <c r="GD618" s="24"/>
      <c r="GE618" s="24"/>
      <c r="GF618" s="24"/>
      <c r="GG618" s="24"/>
      <c r="GH618" s="24"/>
      <c r="GI618" s="24"/>
      <c r="GJ618" s="24"/>
      <c r="GK618" s="24"/>
      <c r="GL618" s="24"/>
      <c r="GM618" s="24"/>
      <c r="GN618" s="24"/>
      <c r="GO618" s="24"/>
      <c r="GP618" s="24"/>
      <c r="GQ618" s="24"/>
      <c r="GR618" s="24"/>
      <c r="GS618" s="24"/>
      <c r="GT618" s="24"/>
      <c r="GU618" s="24"/>
      <c r="GV618" s="24"/>
      <c r="GW618" s="24"/>
      <c r="GX618" s="24"/>
      <c r="GY618" s="24"/>
      <c r="GZ618" s="24"/>
      <c r="HA618" s="24"/>
      <c r="HB618" s="24"/>
      <c r="HC618" s="24"/>
      <c r="HD618" s="24"/>
      <c r="HE618" s="24"/>
      <c r="HF618" s="24"/>
      <c r="HG618" s="24"/>
      <c r="HH618" s="24"/>
      <c r="HI618" s="24"/>
      <c r="HJ618" s="24"/>
      <c r="HK618" s="24"/>
      <c r="HL618" s="24"/>
      <c r="HM618" s="24"/>
      <c r="HN618" s="24"/>
      <c r="HO618" s="24"/>
      <c r="HP618" s="24"/>
      <c r="HQ618" s="24"/>
      <c r="HR618" s="24"/>
      <c r="HS618" s="24"/>
      <c r="HT618" s="24"/>
      <c r="HU618" s="24"/>
      <c r="HV618" s="24"/>
      <c r="HW618" s="24"/>
      <c r="HX618" s="24"/>
      <c r="HY618" s="24"/>
      <c r="HZ618" s="24"/>
      <c r="IA618" s="24"/>
      <c r="IB618" s="24"/>
      <c r="IC618" s="24"/>
      <c r="ID618" s="24"/>
      <c r="IE618" s="24"/>
      <c r="IF618" s="24"/>
      <c r="IG618" s="24"/>
      <c r="IH618" s="24"/>
      <c r="II618" s="24"/>
      <c r="IJ618" s="24"/>
      <c r="IK618" s="24"/>
      <c r="IL618" s="24"/>
      <c r="IM618" s="24"/>
      <c r="IN618" s="24"/>
      <c r="IO618" s="24"/>
      <c r="IP618" s="24"/>
      <c r="IQ618" s="24"/>
      <c r="IR618" s="24"/>
      <c r="IS618" s="24"/>
      <c r="IT618" s="24"/>
      <c r="IU618" s="24"/>
      <c r="IV618" s="24"/>
    </row>
    <row r="619" spans="1:256" s="22" customFormat="1" ht="11.25">
      <c r="A619" s="24"/>
      <c r="B619" s="24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  <c r="FV619" s="24"/>
      <c r="FW619" s="24"/>
      <c r="FX619" s="24"/>
      <c r="FY619" s="24"/>
      <c r="FZ619" s="24"/>
      <c r="GA619" s="24"/>
      <c r="GB619" s="24"/>
      <c r="GC619" s="24"/>
      <c r="GD619" s="24"/>
      <c r="GE619" s="24"/>
      <c r="GF619" s="24"/>
      <c r="GG619" s="24"/>
      <c r="GH619" s="24"/>
      <c r="GI619" s="24"/>
      <c r="GJ619" s="24"/>
      <c r="GK619" s="24"/>
      <c r="GL619" s="24"/>
      <c r="GM619" s="24"/>
      <c r="GN619" s="24"/>
      <c r="GO619" s="24"/>
      <c r="GP619" s="24"/>
      <c r="GQ619" s="24"/>
      <c r="GR619" s="24"/>
      <c r="GS619" s="24"/>
      <c r="GT619" s="24"/>
      <c r="GU619" s="24"/>
      <c r="GV619" s="24"/>
      <c r="GW619" s="24"/>
      <c r="GX619" s="24"/>
      <c r="GY619" s="24"/>
      <c r="GZ619" s="24"/>
      <c r="HA619" s="24"/>
      <c r="HB619" s="24"/>
      <c r="HC619" s="24"/>
      <c r="HD619" s="24"/>
      <c r="HE619" s="24"/>
      <c r="HF619" s="24"/>
      <c r="HG619" s="24"/>
      <c r="HH619" s="24"/>
      <c r="HI619" s="24"/>
      <c r="HJ619" s="24"/>
      <c r="HK619" s="24"/>
      <c r="HL619" s="24"/>
      <c r="HM619" s="24"/>
      <c r="HN619" s="24"/>
      <c r="HO619" s="24"/>
      <c r="HP619" s="24"/>
      <c r="HQ619" s="24"/>
      <c r="HR619" s="24"/>
      <c r="HS619" s="24"/>
      <c r="HT619" s="24"/>
      <c r="HU619" s="24"/>
      <c r="HV619" s="24"/>
      <c r="HW619" s="24"/>
      <c r="HX619" s="24"/>
      <c r="HY619" s="24"/>
      <c r="HZ619" s="24"/>
      <c r="IA619" s="24"/>
      <c r="IB619" s="24"/>
      <c r="IC619" s="24"/>
      <c r="ID619" s="24"/>
      <c r="IE619" s="24"/>
      <c r="IF619" s="24"/>
      <c r="IG619" s="24"/>
      <c r="IH619" s="24"/>
      <c r="II619" s="24"/>
      <c r="IJ619" s="24"/>
      <c r="IK619" s="24"/>
      <c r="IL619" s="24"/>
      <c r="IM619" s="24"/>
      <c r="IN619" s="24"/>
      <c r="IO619" s="24"/>
      <c r="IP619" s="24"/>
      <c r="IQ619" s="24"/>
      <c r="IR619" s="24"/>
      <c r="IS619" s="24"/>
      <c r="IT619" s="24"/>
      <c r="IU619" s="24"/>
      <c r="IV619" s="24"/>
    </row>
    <row r="620" spans="1:256" s="22" customFormat="1" ht="11.25">
      <c r="A620" s="24" t="s">
        <v>429</v>
      </c>
      <c r="B620" s="24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  <c r="FV620" s="24"/>
      <c r="FW620" s="24"/>
      <c r="FX620" s="24"/>
      <c r="FY620" s="24"/>
      <c r="FZ620" s="24"/>
      <c r="GA620" s="24"/>
      <c r="GB620" s="24"/>
      <c r="GC620" s="24"/>
      <c r="GD620" s="24"/>
      <c r="GE620" s="24"/>
      <c r="GF620" s="24"/>
      <c r="GG620" s="24"/>
      <c r="GH620" s="24"/>
      <c r="GI620" s="24"/>
      <c r="GJ620" s="24"/>
      <c r="GK620" s="24"/>
      <c r="GL620" s="24"/>
      <c r="GM620" s="24"/>
      <c r="GN620" s="24"/>
      <c r="GO620" s="24"/>
      <c r="GP620" s="24"/>
      <c r="GQ620" s="24"/>
      <c r="GR620" s="24"/>
      <c r="GS620" s="24"/>
      <c r="GT620" s="24"/>
      <c r="GU620" s="24"/>
      <c r="GV620" s="24"/>
      <c r="GW620" s="24"/>
      <c r="GX620" s="24"/>
      <c r="GY620" s="24"/>
      <c r="GZ620" s="24"/>
      <c r="HA620" s="24"/>
      <c r="HB620" s="24"/>
      <c r="HC620" s="24"/>
      <c r="HD620" s="24"/>
      <c r="HE620" s="24"/>
      <c r="HF620" s="24"/>
      <c r="HG620" s="24"/>
      <c r="HH620" s="24"/>
      <c r="HI620" s="24"/>
      <c r="HJ620" s="24"/>
      <c r="HK620" s="24"/>
      <c r="HL620" s="24"/>
      <c r="HM620" s="24"/>
      <c r="HN620" s="24"/>
      <c r="HO620" s="24"/>
      <c r="HP620" s="24"/>
      <c r="HQ620" s="24"/>
      <c r="HR620" s="24"/>
      <c r="HS620" s="24"/>
      <c r="HT620" s="24"/>
      <c r="HU620" s="24"/>
      <c r="HV620" s="24"/>
      <c r="HW620" s="24"/>
      <c r="HX620" s="24"/>
      <c r="HY620" s="24"/>
      <c r="HZ620" s="24"/>
      <c r="IA620" s="24"/>
      <c r="IB620" s="24"/>
      <c r="IC620" s="24"/>
      <c r="ID620" s="24"/>
      <c r="IE620" s="24"/>
      <c r="IF620" s="24"/>
      <c r="IG620" s="24"/>
      <c r="IH620" s="24"/>
      <c r="II620" s="24"/>
      <c r="IJ620" s="24"/>
      <c r="IK620" s="24"/>
      <c r="IL620" s="24"/>
      <c r="IM620" s="24"/>
      <c r="IN620" s="24"/>
      <c r="IO620" s="24"/>
      <c r="IP620" s="24"/>
      <c r="IQ620" s="24"/>
      <c r="IR620" s="24"/>
      <c r="IS620" s="24"/>
      <c r="IT620" s="24"/>
      <c r="IU620" s="24"/>
      <c r="IV620" s="24"/>
    </row>
    <row r="621" spans="1:256" s="22" customFormat="1" ht="11.25">
      <c r="A621" s="24"/>
      <c r="B621" s="24" t="s">
        <v>1016</v>
      </c>
      <c r="C621" s="27"/>
      <c r="D621" s="27"/>
      <c r="E621" s="27"/>
      <c r="F621" s="27"/>
      <c r="G621" s="27"/>
      <c r="H621" s="27">
        <v>50</v>
      </c>
      <c r="I621" s="27">
        <v>1</v>
      </c>
      <c r="J621" s="27" t="s">
        <v>681</v>
      </c>
      <c r="K621" s="27" t="s">
        <v>1013</v>
      </c>
      <c r="L621" s="27"/>
      <c r="M621" s="27"/>
      <c r="N621" s="27"/>
      <c r="O621" s="27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  <c r="FJ621" s="24"/>
      <c r="FK621" s="24"/>
      <c r="FL621" s="24"/>
      <c r="FM621" s="24"/>
      <c r="FN621" s="24"/>
      <c r="FO621" s="24"/>
      <c r="FP621" s="24"/>
      <c r="FQ621" s="24"/>
      <c r="FR621" s="24"/>
      <c r="FS621" s="24"/>
      <c r="FT621" s="24"/>
      <c r="FU621" s="24"/>
      <c r="FV621" s="24"/>
      <c r="FW621" s="24"/>
      <c r="FX621" s="24"/>
      <c r="FY621" s="24"/>
      <c r="FZ621" s="24"/>
      <c r="GA621" s="24"/>
      <c r="GB621" s="24"/>
      <c r="GC621" s="24"/>
      <c r="GD621" s="24"/>
      <c r="GE621" s="24"/>
      <c r="GF621" s="24"/>
      <c r="GG621" s="24"/>
      <c r="GH621" s="24"/>
      <c r="GI621" s="24"/>
      <c r="GJ621" s="24"/>
      <c r="GK621" s="24"/>
      <c r="GL621" s="24"/>
      <c r="GM621" s="24"/>
      <c r="GN621" s="24"/>
      <c r="GO621" s="24"/>
      <c r="GP621" s="24"/>
      <c r="GQ621" s="24"/>
      <c r="GR621" s="24"/>
      <c r="GS621" s="24"/>
      <c r="GT621" s="24"/>
      <c r="GU621" s="24"/>
      <c r="GV621" s="24"/>
      <c r="GW621" s="24"/>
      <c r="GX621" s="24"/>
      <c r="GY621" s="24"/>
      <c r="GZ621" s="24"/>
      <c r="HA621" s="24"/>
      <c r="HB621" s="24"/>
      <c r="HC621" s="24"/>
      <c r="HD621" s="24"/>
      <c r="HE621" s="24"/>
      <c r="HF621" s="24"/>
      <c r="HG621" s="24"/>
      <c r="HH621" s="24"/>
      <c r="HI621" s="24"/>
      <c r="HJ621" s="24"/>
      <c r="HK621" s="24"/>
      <c r="HL621" s="24"/>
      <c r="HM621" s="24"/>
      <c r="HN621" s="24"/>
      <c r="HO621" s="24"/>
      <c r="HP621" s="24"/>
      <c r="HQ621" s="24"/>
      <c r="HR621" s="24"/>
      <c r="HS621" s="24"/>
      <c r="HT621" s="24"/>
      <c r="HU621" s="24"/>
      <c r="HV621" s="24"/>
      <c r="HW621" s="24"/>
      <c r="HX621" s="24"/>
      <c r="HY621" s="24"/>
      <c r="HZ621" s="24"/>
      <c r="IA621" s="24"/>
      <c r="IB621" s="24"/>
      <c r="IC621" s="24"/>
      <c r="ID621" s="24"/>
      <c r="IE621" s="24"/>
      <c r="IF621" s="24"/>
      <c r="IG621" s="24"/>
      <c r="IH621" s="24"/>
      <c r="II621" s="24"/>
      <c r="IJ621" s="24"/>
      <c r="IK621" s="24"/>
      <c r="IL621" s="24"/>
      <c r="IM621" s="24"/>
      <c r="IN621" s="24"/>
      <c r="IO621" s="24"/>
      <c r="IP621" s="24"/>
      <c r="IQ621" s="24"/>
      <c r="IR621" s="24"/>
      <c r="IS621" s="24"/>
      <c r="IT621" s="24"/>
      <c r="IU621" s="24"/>
      <c r="IV621" s="24"/>
    </row>
    <row r="622" spans="1:256" s="22" customFormat="1" ht="11.25">
      <c r="A622" s="24"/>
      <c r="B622" s="24" t="s">
        <v>1017</v>
      </c>
      <c r="C622" s="27"/>
      <c r="D622" s="27"/>
      <c r="E622" s="27"/>
      <c r="F622" s="27"/>
      <c r="G622" s="27"/>
      <c r="H622" s="27">
        <v>50</v>
      </c>
      <c r="I622" s="27">
        <v>1</v>
      </c>
      <c r="J622" s="27" t="s">
        <v>681</v>
      </c>
      <c r="K622" s="27" t="s">
        <v>1014</v>
      </c>
      <c r="L622" s="27"/>
      <c r="M622" s="27"/>
      <c r="N622" s="27"/>
      <c r="O622" s="27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  <c r="FJ622" s="24"/>
      <c r="FK622" s="24"/>
      <c r="FL622" s="24"/>
      <c r="FM622" s="24"/>
      <c r="FN622" s="24"/>
      <c r="FO622" s="24"/>
      <c r="FP622" s="24"/>
      <c r="FQ622" s="24"/>
      <c r="FR622" s="24"/>
      <c r="FS622" s="24"/>
      <c r="FT622" s="24"/>
      <c r="FU622" s="24"/>
      <c r="FV622" s="24"/>
      <c r="FW622" s="24"/>
      <c r="FX622" s="24"/>
      <c r="FY622" s="24"/>
      <c r="FZ622" s="24"/>
      <c r="GA622" s="24"/>
      <c r="GB622" s="24"/>
      <c r="GC622" s="24"/>
      <c r="GD622" s="24"/>
      <c r="GE622" s="24"/>
      <c r="GF622" s="24"/>
      <c r="GG622" s="24"/>
      <c r="GH622" s="24"/>
      <c r="GI622" s="24"/>
      <c r="GJ622" s="24"/>
      <c r="GK622" s="24"/>
      <c r="GL622" s="24"/>
      <c r="GM622" s="24"/>
      <c r="GN622" s="24"/>
      <c r="GO622" s="24"/>
      <c r="GP622" s="24"/>
      <c r="GQ622" s="24"/>
      <c r="GR622" s="24"/>
      <c r="GS622" s="24"/>
      <c r="GT622" s="24"/>
      <c r="GU622" s="24"/>
      <c r="GV622" s="24"/>
      <c r="GW622" s="24"/>
      <c r="GX622" s="24"/>
      <c r="GY622" s="24"/>
      <c r="GZ622" s="24"/>
      <c r="HA622" s="24"/>
      <c r="HB622" s="24"/>
      <c r="HC622" s="24"/>
      <c r="HD622" s="24"/>
      <c r="HE622" s="24"/>
      <c r="HF622" s="24"/>
      <c r="HG622" s="24"/>
      <c r="HH622" s="24"/>
      <c r="HI622" s="24"/>
      <c r="HJ622" s="24"/>
      <c r="HK622" s="24"/>
      <c r="HL622" s="24"/>
      <c r="HM622" s="24"/>
      <c r="HN622" s="24"/>
      <c r="HO622" s="24"/>
      <c r="HP622" s="24"/>
      <c r="HQ622" s="24"/>
      <c r="HR622" s="24"/>
      <c r="HS622" s="24"/>
      <c r="HT622" s="24"/>
      <c r="HU622" s="24"/>
      <c r="HV622" s="24"/>
      <c r="HW622" s="24"/>
      <c r="HX622" s="24"/>
      <c r="HY622" s="24"/>
      <c r="HZ622" s="24"/>
      <c r="IA622" s="24"/>
      <c r="IB622" s="24"/>
      <c r="IC622" s="24"/>
      <c r="ID622" s="24"/>
      <c r="IE622" s="24"/>
      <c r="IF622" s="24"/>
      <c r="IG622" s="24"/>
      <c r="IH622" s="24"/>
      <c r="II622" s="24"/>
      <c r="IJ622" s="24"/>
      <c r="IK622" s="24"/>
      <c r="IL622" s="24"/>
      <c r="IM622" s="24"/>
      <c r="IN622" s="24"/>
      <c r="IO622" s="24"/>
      <c r="IP622" s="24"/>
      <c r="IQ622" s="24"/>
      <c r="IR622" s="24"/>
      <c r="IS622" s="24"/>
      <c r="IT622" s="24"/>
      <c r="IU622" s="24"/>
      <c r="IV622" s="24"/>
    </row>
    <row r="623" spans="1:256" s="22" customFormat="1" ht="11.25">
      <c r="A623" s="24"/>
      <c r="B623" s="24" t="s">
        <v>1018</v>
      </c>
      <c r="C623" s="27"/>
      <c r="D623" s="27"/>
      <c r="E623" s="27"/>
      <c r="F623" s="27"/>
      <c r="G623" s="27"/>
      <c r="H623" s="27">
        <v>50</v>
      </c>
      <c r="I623" s="27">
        <v>0.5</v>
      </c>
      <c r="J623" s="27" t="s">
        <v>379</v>
      </c>
      <c r="K623" s="27"/>
      <c r="L623" s="27"/>
      <c r="M623" s="27"/>
      <c r="N623" s="27"/>
      <c r="O623" s="27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  <c r="FV623" s="24"/>
      <c r="FW623" s="24"/>
      <c r="FX623" s="24"/>
      <c r="FY623" s="24"/>
      <c r="FZ623" s="24"/>
      <c r="GA623" s="24"/>
      <c r="GB623" s="24"/>
      <c r="GC623" s="24"/>
      <c r="GD623" s="24"/>
      <c r="GE623" s="24"/>
      <c r="GF623" s="24"/>
      <c r="GG623" s="24"/>
      <c r="GH623" s="24"/>
      <c r="GI623" s="24"/>
      <c r="GJ623" s="24"/>
      <c r="GK623" s="24"/>
      <c r="GL623" s="24"/>
      <c r="GM623" s="24"/>
      <c r="GN623" s="24"/>
      <c r="GO623" s="24"/>
      <c r="GP623" s="24"/>
      <c r="GQ623" s="24"/>
      <c r="GR623" s="24"/>
      <c r="GS623" s="24"/>
      <c r="GT623" s="24"/>
      <c r="GU623" s="24"/>
      <c r="GV623" s="24"/>
      <c r="GW623" s="24"/>
      <c r="GX623" s="24"/>
      <c r="GY623" s="24"/>
      <c r="GZ623" s="24"/>
      <c r="HA623" s="24"/>
      <c r="HB623" s="24"/>
      <c r="HC623" s="24"/>
      <c r="HD623" s="24"/>
      <c r="HE623" s="24"/>
      <c r="HF623" s="24"/>
      <c r="HG623" s="24"/>
      <c r="HH623" s="24"/>
      <c r="HI623" s="24"/>
      <c r="HJ623" s="24"/>
      <c r="HK623" s="24"/>
      <c r="HL623" s="24"/>
      <c r="HM623" s="24"/>
      <c r="HN623" s="24"/>
      <c r="HO623" s="24"/>
      <c r="HP623" s="24"/>
      <c r="HQ623" s="24"/>
      <c r="HR623" s="24"/>
      <c r="HS623" s="24"/>
      <c r="HT623" s="24"/>
      <c r="HU623" s="24"/>
      <c r="HV623" s="24"/>
      <c r="HW623" s="24"/>
      <c r="HX623" s="24"/>
      <c r="HY623" s="24"/>
      <c r="HZ623" s="24"/>
      <c r="IA623" s="24"/>
      <c r="IB623" s="24"/>
      <c r="IC623" s="24"/>
      <c r="ID623" s="24"/>
      <c r="IE623" s="24"/>
      <c r="IF623" s="24"/>
      <c r="IG623" s="24"/>
      <c r="IH623" s="24"/>
      <c r="II623" s="24"/>
      <c r="IJ623" s="24"/>
      <c r="IK623" s="24"/>
      <c r="IL623" s="24"/>
      <c r="IM623" s="24"/>
      <c r="IN623" s="24"/>
      <c r="IO623" s="24"/>
      <c r="IP623" s="24"/>
      <c r="IQ623" s="24"/>
      <c r="IR623" s="24"/>
      <c r="IS623" s="24"/>
      <c r="IT623" s="24"/>
      <c r="IU623" s="24"/>
      <c r="IV623" s="24"/>
    </row>
    <row r="624" spans="1:256" s="22" customFormat="1" ht="11.25">
      <c r="A624" s="24"/>
      <c r="B624" s="24" t="s">
        <v>1015</v>
      </c>
      <c r="C624" s="27"/>
      <c r="D624" s="27"/>
      <c r="E624" s="27"/>
      <c r="F624" s="27"/>
      <c r="G624" s="27"/>
      <c r="H624" s="27">
        <v>50</v>
      </c>
      <c r="I624" s="27">
        <v>1</v>
      </c>
      <c r="J624" s="27" t="s">
        <v>681</v>
      </c>
      <c r="K624" s="27"/>
      <c r="L624" s="27"/>
      <c r="M624" s="27"/>
      <c r="N624" s="27"/>
      <c r="O624" s="27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  <c r="FV624" s="24"/>
      <c r="FW624" s="24"/>
      <c r="FX624" s="24"/>
      <c r="FY624" s="24"/>
      <c r="FZ624" s="24"/>
      <c r="GA624" s="24"/>
      <c r="GB624" s="24"/>
      <c r="GC624" s="24"/>
      <c r="GD624" s="24"/>
      <c r="GE624" s="24"/>
      <c r="GF624" s="24"/>
      <c r="GG624" s="24"/>
      <c r="GH624" s="24"/>
      <c r="GI624" s="24"/>
      <c r="GJ624" s="24"/>
      <c r="GK624" s="24"/>
      <c r="GL624" s="24"/>
      <c r="GM624" s="24"/>
      <c r="GN624" s="24"/>
      <c r="GO624" s="24"/>
      <c r="GP624" s="24"/>
      <c r="GQ624" s="24"/>
      <c r="GR624" s="24"/>
      <c r="GS624" s="24"/>
      <c r="GT624" s="24"/>
      <c r="GU624" s="24"/>
      <c r="GV624" s="24"/>
      <c r="GW624" s="24"/>
      <c r="GX624" s="24"/>
      <c r="GY624" s="24"/>
      <c r="GZ624" s="24"/>
      <c r="HA624" s="24"/>
      <c r="HB624" s="24"/>
      <c r="HC624" s="24"/>
      <c r="HD624" s="24"/>
      <c r="HE624" s="24"/>
      <c r="HF624" s="24"/>
      <c r="HG624" s="24"/>
      <c r="HH624" s="24"/>
      <c r="HI624" s="24"/>
      <c r="HJ624" s="24"/>
      <c r="HK624" s="24"/>
      <c r="HL624" s="24"/>
      <c r="HM624" s="24"/>
      <c r="HN624" s="24"/>
      <c r="HO624" s="24"/>
      <c r="HP624" s="24"/>
      <c r="HQ624" s="24"/>
      <c r="HR624" s="24"/>
      <c r="HS624" s="24"/>
      <c r="HT624" s="24"/>
      <c r="HU624" s="24"/>
      <c r="HV624" s="24"/>
      <c r="HW624" s="24"/>
      <c r="HX624" s="24"/>
      <c r="HY624" s="24"/>
      <c r="HZ624" s="24"/>
      <c r="IA624" s="24"/>
      <c r="IB624" s="24"/>
      <c r="IC624" s="24"/>
      <c r="ID624" s="24"/>
      <c r="IE624" s="24"/>
      <c r="IF624" s="24"/>
      <c r="IG624" s="24"/>
      <c r="IH624" s="24"/>
      <c r="II624" s="24"/>
      <c r="IJ624" s="24"/>
      <c r="IK624" s="24"/>
      <c r="IL624" s="24"/>
      <c r="IM624" s="24"/>
      <c r="IN624" s="24"/>
      <c r="IO624" s="24"/>
      <c r="IP624" s="24"/>
      <c r="IQ624" s="24"/>
      <c r="IR624" s="24"/>
      <c r="IS624" s="24"/>
      <c r="IT624" s="24"/>
      <c r="IU624" s="24"/>
      <c r="IV624" s="24"/>
    </row>
    <row r="625" spans="1:256" s="22" customFormat="1" ht="11.25">
      <c r="A625" s="24"/>
      <c r="B625" s="24" t="s">
        <v>1019</v>
      </c>
      <c r="C625" s="27"/>
      <c r="D625" s="27"/>
      <c r="E625" s="27"/>
      <c r="F625" s="27"/>
      <c r="G625" s="27"/>
      <c r="H625" s="27">
        <v>175</v>
      </c>
      <c r="I625" s="27">
        <v>1</v>
      </c>
      <c r="J625" s="27" t="s">
        <v>591</v>
      </c>
      <c r="K625" s="27" t="s">
        <v>1020</v>
      </c>
      <c r="L625" s="27"/>
      <c r="M625" s="27"/>
      <c r="N625" s="27"/>
      <c r="O625" s="27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  <c r="FV625" s="24"/>
      <c r="FW625" s="24"/>
      <c r="FX625" s="24"/>
      <c r="FY625" s="24"/>
      <c r="FZ625" s="24"/>
      <c r="GA625" s="24"/>
      <c r="GB625" s="24"/>
      <c r="GC625" s="24"/>
      <c r="GD625" s="24"/>
      <c r="GE625" s="24"/>
      <c r="GF625" s="24"/>
      <c r="GG625" s="24"/>
      <c r="GH625" s="24"/>
      <c r="GI625" s="24"/>
      <c r="GJ625" s="24"/>
      <c r="GK625" s="24"/>
      <c r="GL625" s="24"/>
      <c r="GM625" s="24"/>
      <c r="GN625" s="24"/>
      <c r="GO625" s="24"/>
      <c r="GP625" s="24"/>
      <c r="GQ625" s="24"/>
      <c r="GR625" s="24"/>
      <c r="GS625" s="24"/>
      <c r="GT625" s="24"/>
      <c r="GU625" s="24"/>
      <c r="GV625" s="24"/>
      <c r="GW625" s="24"/>
      <c r="GX625" s="24"/>
      <c r="GY625" s="24"/>
      <c r="GZ625" s="24"/>
      <c r="HA625" s="24"/>
      <c r="HB625" s="24"/>
      <c r="HC625" s="24"/>
      <c r="HD625" s="24"/>
      <c r="HE625" s="24"/>
      <c r="HF625" s="24"/>
      <c r="HG625" s="24"/>
      <c r="HH625" s="24"/>
      <c r="HI625" s="24"/>
      <c r="HJ625" s="24"/>
      <c r="HK625" s="24"/>
      <c r="HL625" s="24"/>
      <c r="HM625" s="24"/>
      <c r="HN625" s="24"/>
      <c r="HO625" s="24"/>
      <c r="HP625" s="24"/>
      <c r="HQ625" s="24"/>
      <c r="HR625" s="24"/>
      <c r="HS625" s="24"/>
      <c r="HT625" s="24"/>
      <c r="HU625" s="24"/>
      <c r="HV625" s="24"/>
      <c r="HW625" s="24"/>
      <c r="HX625" s="24"/>
      <c r="HY625" s="24"/>
      <c r="HZ625" s="24"/>
      <c r="IA625" s="24"/>
      <c r="IB625" s="24"/>
      <c r="IC625" s="24"/>
      <c r="ID625" s="24"/>
      <c r="IE625" s="24"/>
      <c r="IF625" s="24"/>
      <c r="IG625" s="24"/>
      <c r="IH625" s="24"/>
      <c r="II625" s="24"/>
      <c r="IJ625" s="24"/>
      <c r="IK625" s="24"/>
      <c r="IL625" s="24"/>
      <c r="IM625" s="24"/>
      <c r="IN625" s="24"/>
      <c r="IO625" s="24"/>
      <c r="IP625" s="24"/>
      <c r="IQ625" s="24"/>
      <c r="IR625" s="24"/>
      <c r="IS625" s="24"/>
      <c r="IT625" s="24"/>
      <c r="IU625" s="24"/>
      <c r="IV625" s="24"/>
    </row>
    <row r="626" spans="1:256" s="22" customFormat="1" ht="11.25">
      <c r="A626" s="24"/>
      <c r="B626" s="24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  <c r="FJ626" s="24"/>
      <c r="FK626" s="24"/>
      <c r="FL626" s="24"/>
      <c r="FM626" s="24"/>
      <c r="FN626" s="24"/>
      <c r="FO626" s="24"/>
      <c r="FP626" s="24"/>
      <c r="FQ626" s="24"/>
      <c r="FR626" s="24"/>
      <c r="FS626" s="24"/>
      <c r="FT626" s="24"/>
      <c r="FU626" s="24"/>
      <c r="FV626" s="24"/>
      <c r="FW626" s="24"/>
      <c r="FX626" s="24"/>
      <c r="FY626" s="24"/>
      <c r="FZ626" s="24"/>
      <c r="GA626" s="24"/>
      <c r="GB626" s="24"/>
      <c r="GC626" s="24"/>
      <c r="GD626" s="24"/>
      <c r="GE626" s="24"/>
      <c r="GF626" s="24"/>
      <c r="GG626" s="24"/>
      <c r="GH626" s="24"/>
      <c r="GI626" s="24"/>
      <c r="GJ626" s="24"/>
      <c r="GK626" s="24"/>
      <c r="GL626" s="24"/>
      <c r="GM626" s="24"/>
      <c r="GN626" s="24"/>
      <c r="GO626" s="24"/>
      <c r="GP626" s="24"/>
      <c r="GQ626" s="24"/>
      <c r="GR626" s="24"/>
      <c r="GS626" s="24"/>
      <c r="GT626" s="24"/>
      <c r="GU626" s="24"/>
      <c r="GV626" s="24"/>
      <c r="GW626" s="24"/>
      <c r="GX626" s="24"/>
      <c r="GY626" s="24"/>
      <c r="GZ626" s="24"/>
      <c r="HA626" s="24"/>
      <c r="HB626" s="24"/>
      <c r="HC626" s="24"/>
      <c r="HD626" s="24"/>
      <c r="HE626" s="24"/>
      <c r="HF626" s="24"/>
      <c r="HG626" s="24"/>
      <c r="HH626" s="24"/>
      <c r="HI626" s="24"/>
      <c r="HJ626" s="24"/>
      <c r="HK626" s="24"/>
      <c r="HL626" s="24"/>
      <c r="HM626" s="24"/>
      <c r="HN626" s="24"/>
      <c r="HO626" s="24"/>
      <c r="HP626" s="24"/>
      <c r="HQ626" s="24"/>
      <c r="HR626" s="24"/>
      <c r="HS626" s="24"/>
      <c r="HT626" s="24"/>
      <c r="HU626" s="24"/>
      <c r="HV626" s="24"/>
      <c r="HW626" s="24"/>
      <c r="HX626" s="24"/>
      <c r="HY626" s="24"/>
      <c r="HZ626" s="24"/>
      <c r="IA626" s="24"/>
      <c r="IB626" s="24"/>
      <c r="IC626" s="24"/>
      <c r="ID626" s="24"/>
      <c r="IE626" s="24"/>
      <c r="IF626" s="24"/>
      <c r="IG626" s="24"/>
      <c r="IH626" s="24"/>
      <c r="II626" s="24"/>
      <c r="IJ626" s="24"/>
      <c r="IK626" s="24"/>
      <c r="IL626" s="24"/>
      <c r="IM626" s="24"/>
      <c r="IN626" s="24"/>
      <c r="IO626" s="24"/>
      <c r="IP626" s="24"/>
      <c r="IQ626" s="24"/>
      <c r="IR626" s="24"/>
      <c r="IS626" s="24"/>
      <c r="IT626" s="24"/>
      <c r="IU626" s="24"/>
      <c r="IV626" s="24"/>
    </row>
    <row r="627" spans="1:256" s="22" customFormat="1" ht="11.25">
      <c r="A627" s="24"/>
      <c r="B627" s="24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  <c r="FJ627" s="24"/>
      <c r="FK627" s="24"/>
      <c r="FL627" s="24"/>
      <c r="FM627" s="24"/>
      <c r="FN627" s="24"/>
      <c r="FO627" s="24"/>
      <c r="FP627" s="24"/>
      <c r="FQ627" s="24"/>
      <c r="FR627" s="24"/>
      <c r="FS627" s="24"/>
      <c r="FT627" s="24"/>
      <c r="FU627" s="24"/>
      <c r="FV627" s="24"/>
      <c r="FW627" s="24"/>
      <c r="FX627" s="24"/>
      <c r="FY627" s="24"/>
      <c r="FZ627" s="24"/>
      <c r="GA627" s="24"/>
      <c r="GB627" s="24"/>
      <c r="GC627" s="24"/>
      <c r="GD627" s="24"/>
      <c r="GE627" s="24"/>
      <c r="GF627" s="24"/>
      <c r="GG627" s="24"/>
      <c r="GH627" s="24"/>
      <c r="GI627" s="24"/>
      <c r="GJ627" s="24"/>
      <c r="GK627" s="24"/>
      <c r="GL627" s="24"/>
      <c r="GM627" s="24"/>
      <c r="GN627" s="24"/>
      <c r="GO627" s="24"/>
      <c r="GP627" s="24"/>
      <c r="GQ627" s="24"/>
      <c r="GR627" s="24"/>
      <c r="GS627" s="24"/>
      <c r="GT627" s="24"/>
      <c r="GU627" s="24"/>
      <c r="GV627" s="24"/>
      <c r="GW627" s="24"/>
      <c r="GX627" s="24"/>
      <c r="GY627" s="24"/>
      <c r="GZ627" s="24"/>
      <c r="HA627" s="24"/>
      <c r="HB627" s="24"/>
      <c r="HC627" s="24"/>
      <c r="HD627" s="24"/>
      <c r="HE627" s="24"/>
      <c r="HF627" s="24"/>
      <c r="HG627" s="24"/>
      <c r="HH627" s="24"/>
      <c r="HI627" s="24"/>
      <c r="HJ627" s="24"/>
      <c r="HK627" s="24"/>
      <c r="HL627" s="24"/>
      <c r="HM627" s="24"/>
      <c r="HN627" s="24"/>
      <c r="HO627" s="24"/>
      <c r="HP627" s="24"/>
      <c r="HQ627" s="24"/>
      <c r="HR627" s="24"/>
      <c r="HS627" s="24"/>
      <c r="HT627" s="24"/>
      <c r="HU627" s="24"/>
      <c r="HV627" s="24"/>
      <c r="HW627" s="24"/>
      <c r="HX627" s="24"/>
      <c r="HY627" s="24"/>
      <c r="HZ627" s="24"/>
      <c r="IA627" s="24"/>
      <c r="IB627" s="24"/>
      <c r="IC627" s="24"/>
      <c r="ID627" s="24"/>
      <c r="IE627" s="24"/>
      <c r="IF627" s="24"/>
      <c r="IG627" s="24"/>
      <c r="IH627" s="24"/>
      <c r="II627" s="24"/>
      <c r="IJ627" s="24"/>
      <c r="IK627" s="24"/>
      <c r="IL627" s="24"/>
      <c r="IM627" s="24"/>
      <c r="IN627" s="24"/>
      <c r="IO627" s="24"/>
      <c r="IP627" s="24"/>
      <c r="IQ627" s="24"/>
      <c r="IR627" s="24"/>
      <c r="IS627" s="24"/>
      <c r="IT627" s="24"/>
      <c r="IU627" s="24"/>
      <c r="IV627" s="24"/>
    </row>
    <row r="628" spans="1:256" s="22" customFormat="1" ht="11.25">
      <c r="A628" s="24"/>
      <c r="B628" s="24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  <c r="FJ628" s="24"/>
      <c r="FK628" s="24"/>
      <c r="FL628" s="24"/>
      <c r="FM628" s="24"/>
      <c r="FN628" s="24"/>
      <c r="FO628" s="24"/>
      <c r="FP628" s="24"/>
      <c r="FQ628" s="24"/>
      <c r="FR628" s="24"/>
      <c r="FS628" s="24"/>
      <c r="FT628" s="24"/>
      <c r="FU628" s="24"/>
      <c r="FV628" s="24"/>
      <c r="FW628" s="24"/>
      <c r="FX628" s="24"/>
      <c r="FY628" s="24"/>
      <c r="FZ628" s="24"/>
      <c r="GA628" s="24"/>
      <c r="GB628" s="24"/>
      <c r="GC628" s="24"/>
      <c r="GD628" s="24"/>
      <c r="GE628" s="24"/>
      <c r="GF628" s="24"/>
      <c r="GG628" s="24"/>
      <c r="GH628" s="24"/>
      <c r="GI628" s="24"/>
      <c r="GJ628" s="24"/>
      <c r="GK628" s="24"/>
      <c r="GL628" s="24"/>
      <c r="GM628" s="24"/>
      <c r="GN628" s="24"/>
      <c r="GO628" s="24"/>
      <c r="GP628" s="24"/>
      <c r="GQ628" s="24"/>
      <c r="GR628" s="24"/>
      <c r="GS628" s="24"/>
      <c r="GT628" s="24"/>
      <c r="GU628" s="24"/>
      <c r="GV628" s="24"/>
      <c r="GW628" s="24"/>
      <c r="GX628" s="24"/>
      <c r="GY628" s="24"/>
      <c r="GZ628" s="24"/>
      <c r="HA628" s="24"/>
      <c r="HB628" s="24"/>
      <c r="HC628" s="24"/>
      <c r="HD628" s="24"/>
      <c r="HE628" s="24"/>
      <c r="HF628" s="24"/>
      <c r="HG628" s="24"/>
      <c r="HH628" s="24"/>
      <c r="HI628" s="24"/>
      <c r="HJ628" s="24"/>
      <c r="HK628" s="24"/>
      <c r="HL628" s="24"/>
      <c r="HM628" s="24"/>
      <c r="HN628" s="24"/>
      <c r="HO628" s="24"/>
      <c r="HP628" s="24"/>
      <c r="HQ628" s="24"/>
      <c r="HR628" s="24"/>
      <c r="HS628" s="24"/>
      <c r="HT628" s="24"/>
      <c r="HU628" s="24"/>
      <c r="HV628" s="24"/>
      <c r="HW628" s="24"/>
      <c r="HX628" s="24"/>
      <c r="HY628" s="24"/>
      <c r="HZ628" s="24"/>
      <c r="IA628" s="24"/>
      <c r="IB628" s="24"/>
      <c r="IC628" s="24"/>
      <c r="ID628" s="24"/>
      <c r="IE628" s="24"/>
      <c r="IF628" s="24"/>
      <c r="IG628" s="24"/>
      <c r="IH628" s="24"/>
      <c r="II628" s="24"/>
      <c r="IJ628" s="24"/>
      <c r="IK628" s="24"/>
      <c r="IL628" s="24"/>
      <c r="IM628" s="24"/>
      <c r="IN628" s="24"/>
      <c r="IO628" s="24"/>
      <c r="IP628" s="24"/>
      <c r="IQ628" s="24"/>
      <c r="IR628" s="24"/>
      <c r="IS628" s="24"/>
      <c r="IT628" s="24"/>
      <c r="IU628" s="24"/>
      <c r="IV628" s="24"/>
    </row>
    <row r="629" spans="1:256" s="22" customFormat="1" ht="11.25">
      <c r="A629" s="24"/>
      <c r="B629" s="24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  <c r="FJ629" s="24"/>
      <c r="FK629" s="24"/>
      <c r="FL629" s="24"/>
      <c r="FM629" s="24"/>
      <c r="FN629" s="24"/>
      <c r="FO629" s="24"/>
      <c r="FP629" s="24"/>
      <c r="FQ629" s="24"/>
      <c r="FR629" s="24"/>
      <c r="FS629" s="24"/>
      <c r="FT629" s="24"/>
      <c r="FU629" s="24"/>
      <c r="FV629" s="24"/>
      <c r="FW629" s="24"/>
      <c r="FX629" s="24"/>
      <c r="FY629" s="24"/>
      <c r="FZ629" s="24"/>
      <c r="GA629" s="24"/>
      <c r="GB629" s="24"/>
      <c r="GC629" s="24"/>
      <c r="GD629" s="24"/>
      <c r="GE629" s="24"/>
      <c r="GF629" s="24"/>
      <c r="GG629" s="24"/>
      <c r="GH629" s="24"/>
      <c r="GI629" s="24"/>
      <c r="GJ629" s="24"/>
      <c r="GK629" s="24"/>
      <c r="GL629" s="24"/>
      <c r="GM629" s="24"/>
      <c r="GN629" s="24"/>
      <c r="GO629" s="24"/>
      <c r="GP629" s="24"/>
      <c r="GQ629" s="24"/>
      <c r="GR629" s="24"/>
      <c r="GS629" s="24"/>
      <c r="GT629" s="24"/>
      <c r="GU629" s="24"/>
      <c r="GV629" s="24"/>
      <c r="GW629" s="24"/>
      <c r="GX629" s="24"/>
      <c r="GY629" s="24"/>
      <c r="GZ629" s="24"/>
      <c r="HA629" s="24"/>
      <c r="HB629" s="24"/>
      <c r="HC629" s="24"/>
      <c r="HD629" s="24"/>
      <c r="HE629" s="24"/>
      <c r="HF629" s="24"/>
      <c r="HG629" s="24"/>
      <c r="HH629" s="24"/>
      <c r="HI629" s="24"/>
      <c r="HJ629" s="24"/>
      <c r="HK629" s="24"/>
      <c r="HL629" s="24"/>
      <c r="HM629" s="24"/>
      <c r="HN629" s="24"/>
      <c r="HO629" s="24"/>
      <c r="HP629" s="24"/>
      <c r="HQ629" s="24"/>
      <c r="HR629" s="24"/>
      <c r="HS629" s="24"/>
      <c r="HT629" s="24"/>
      <c r="HU629" s="24"/>
      <c r="HV629" s="24"/>
      <c r="HW629" s="24"/>
      <c r="HX629" s="24"/>
      <c r="HY629" s="24"/>
      <c r="HZ629" s="24"/>
      <c r="IA629" s="24"/>
      <c r="IB629" s="24"/>
      <c r="IC629" s="24"/>
      <c r="ID629" s="24"/>
      <c r="IE629" s="24"/>
      <c r="IF629" s="24"/>
      <c r="IG629" s="24"/>
      <c r="IH629" s="24"/>
      <c r="II629" s="24"/>
      <c r="IJ629" s="24"/>
      <c r="IK629" s="24"/>
      <c r="IL629" s="24"/>
      <c r="IM629" s="24"/>
      <c r="IN629" s="24"/>
      <c r="IO629" s="24"/>
      <c r="IP629" s="24"/>
      <c r="IQ629" s="24"/>
      <c r="IR629" s="24"/>
      <c r="IS629" s="24"/>
      <c r="IT629" s="24"/>
      <c r="IU629" s="24"/>
      <c r="IV629" s="24"/>
    </row>
    <row r="630" spans="1:256" s="22" customFormat="1" ht="11.25">
      <c r="A630" s="24"/>
      <c r="B630" s="24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  <c r="FJ630" s="24"/>
      <c r="FK630" s="24"/>
      <c r="FL630" s="24"/>
      <c r="FM630" s="24"/>
      <c r="FN630" s="24"/>
      <c r="FO630" s="24"/>
      <c r="FP630" s="24"/>
      <c r="FQ630" s="24"/>
      <c r="FR630" s="24"/>
      <c r="FS630" s="24"/>
      <c r="FT630" s="24"/>
      <c r="FU630" s="24"/>
      <c r="FV630" s="24"/>
      <c r="FW630" s="24"/>
      <c r="FX630" s="24"/>
      <c r="FY630" s="24"/>
      <c r="FZ630" s="24"/>
      <c r="GA630" s="24"/>
      <c r="GB630" s="24"/>
      <c r="GC630" s="24"/>
      <c r="GD630" s="24"/>
      <c r="GE630" s="24"/>
      <c r="GF630" s="24"/>
      <c r="GG630" s="24"/>
      <c r="GH630" s="24"/>
      <c r="GI630" s="24"/>
      <c r="GJ630" s="24"/>
      <c r="GK630" s="24"/>
      <c r="GL630" s="24"/>
      <c r="GM630" s="24"/>
      <c r="GN630" s="24"/>
      <c r="GO630" s="24"/>
      <c r="GP630" s="24"/>
      <c r="GQ630" s="24"/>
      <c r="GR630" s="24"/>
      <c r="GS630" s="24"/>
      <c r="GT630" s="24"/>
      <c r="GU630" s="24"/>
      <c r="GV630" s="24"/>
      <c r="GW630" s="24"/>
      <c r="GX630" s="24"/>
      <c r="GY630" s="24"/>
      <c r="GZ630" s="24"/>
      <c r="HA630" s="24"/>
      <c r="HB630" s="24"/>
      <c r="HC630" s="24"/>
      <c r="HD630" s="24"/>
      <c r="HE630" s="24"/>
      <c r="HF630" s="24"/>
      <c r="HG630" s="24"/>
      <c r="HH630" s="24"/>
      <c r="HI630" s="24"/>
      <c r="HJ630" s="24"/>
      <c r="HK630" s="24"/>
      <c r="HL630" s="24"/>
      <c r="HM630" s="24"/>
      <c r="HN630" s="24"/>
      <c r="HO630" s="24"/>
      <c r="HP630" s="24"/>
      <c r="HQ630" s="24"/>
      <c r="HR630" s="24"/>
      <c r="HS630" s="24"/>
      <c r="HT630" s="24"/>
      <c r="HU630" s="24"/>
      <c r="HV630" s="24"/>
      <c r="HW630" s="24"/>
      <c r="HX630" s="24"/>
      <c r="HY630" s="24"/>
      <c r="HZ630" s="24"/>
      <c r="IA630" s="24"/>
      <c r="IB630" s="24"/>
      <c r="IC630" s="24"/>
      <c r="ID630" s="24"/>
      <c r="IE630" s="24"/>
      <c r="IF630" s="24"/>
      <c r="IG630" s="24"/>
      <c r="IH630" s="24"/>
      <c r="II630" s="24"/>
      <c r="IJ630" s="24"/>
      <c r="IK630" s="24"/>
      <c r="IL630" s="24"/>
      <c r="IM630" s="24"/>
      <c r="IN630" s="24"/>
      <c r="IO630" s="24"/>
      <c r="IP630" s="24"/>
      <c r="IQ630" s="24"/>
      <c r="IR630" s="24"/>
      <c r="IS630" s="24"/>
      <c r="IT630" s="24"/>
      <c r="IU630" s="24"/>
      <c r="IV630" s="24"/>
    </row>
    <row r="631" spans="1:256" s="22" customFormat="1" ht="11.25">
      <c r="A631" s="24"/>
      <c r="B631" s="24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  <c r="FV631" s="24"/>
      <c r="FW631" s="24"/>
      <c r="FX631" s="24"/>
      <c r="FY631" s="24"/>
      <c r="FZ631" s="24"/>
      <c r="GA631" s="24"/>
      <c r="GB631" s="24"/>
      <c r="GC631" s="24"/>
      <c r="GD631" s="24"/>
      <c r="GE631" s="24"/>
      <c r="GF631" s="24"/>
      <c r="GG631" s="24"/>
      <c r="GH631" s="24"/>
      <c r="GI631" s="24"/>
      <c r="GJ631" s="24"/>
      <c r="GK631" s="24"/>
      <c r="GL631" s="24"/>
      <c r="GM631" s="24"/>
      <c r="GN631" s="24"/>
      <c r="GO631" s="24"/>
      <c r="GP631" s="24"/>
      <c r="GQ631" s="24"/>
      <c r="GR631" s="24"/>
      <c r="GS631" s="24"/>
      <c r="GT631" s="24"/>
      <c r="GU631" s="24"/>
      <c r="GV631" s="24"/>
      <c r="GW631" s="24"/>
      <c r="GX631" s="24"/>
      <c r="GY631" s="24"/>
      <c r="GZ631" s="24"/>
      <c r="HA631" s="24"/>
      <c r="HB631" s="24"/>
      <c r="HC631" s="24"/>
      <c r="HD631" s="24"/>
      <c r="HE631" s="24"/>
      <c r="HF631" s="24"/>
      <c r="HG631" s="24"/>
      <c r="HH631" s="24"/>
      <c r="HI631" s="24"/>
      <c r="HJ631" s="24"/>
      <c r="HK631" s="24"/>
      <c r="HL631" s="24"/>
      <c r="HM631" s="24"/>
      <c r="HN631" s="24"/>
      <c r="HO631" s="24"/>
      <c r="HP631" s="24"/>
      <c r="HQ631" s="24"/>
      <c r="HR631" s="24"/>
      <c r="HS631" s="24"/>
      <c r="HT631" s="24"/>
      <c r="HU631" s="24"/>
      <c r="HV631" s="24"/>
      <c r="HW631" s="24"/>
      <c r="HX631" s="24"/>
      <c r="HY631" s="24"/>
      <c r="HZ631" s="24"/>
      <c r="IA631" s="24"/>
      <c r="IB631" s="24"/>
      <c r="IC631" s="24"/>
      <c r="ID631" s="24"/>
      <c r="IE631" s="24"/>
      <c r="IF631" s="24"/>
      <c r="IG631" s="24"/>
      <c r="IH631" s="24"/>
      <c r="II631" s="24"/>
      <c r="IJ631" s="24"/>
      <c r="IK631" s="24"/>
      <c r="IL631" s="24"/>
      <c r="IM631" s="24"/>
      <c r="IN631" s="24"/>
      <c r="IO631" s="24"/>
      <c r="IP631" s="24"/>
      <c r="IQ631" s="24"/>
      <c r="IR631" s="24"/>
      <c r="IS631" s="24"/>
      <c r="IT631" s="24"/>
      <c r="IU631" s="24"/>
      <c r="IV631" s="24"/>
    </row>
    <row r="632" spans="1:256" s="22" customFormat="1" ht="11.25">
      <c r="A632" s="24"/>
      <c r="B632" s="24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  <c r="FJ632" s="24"/>
      <c r="FK632" s="24"/>
      <c r="FL632" s="24"/>
      <c r="FM632" s="24"/>
      <c r="FN632" s="24"/>
      <c r="FO632" s="24"/>
      <c r="FP632" s="24"/>
      <c r="FQ632" s="24"/>
      <c r="FR632" s="24"/>
      <c r="FS632" s="24"/>
      <c r="FT632" s="24"/>
      <c r="FU632" s="24"/>
      <c r="FV632" s="24"/>
      <c r="FW632" s="24"/>
      <c r="FX632" s="24"/>
      <c r="FY632" s="24"/>
      <c r="FZ632" s="24"/>
      <c r="GA632" s="24"/>
      <c r="GB632" s="24"/>
      <c r="GC632" s="24"/>
      <c r="GD632" s="24"/>
      <c r="GE632" s="24"/>
      <c r="GF632" s="24"/>
      <c r="GG632" s="24"/>
      <c r="GH632" s="24"/>
      <c r="GI632" s="24"/>
      <c r="GJ632" s="24"/>
      <c r="GK632" s="24"/>
      <c r="GL632" s="24"/>
      <c r="GM632" s="24"/>
      <c r="GN632" s="24"/>
      <c r="GO632" s="24"/>
      <c r="GP632" s="24"/>
      <c r="GQ632" s="24"/>
      <c r="GR632" s="24"/>
      <c r="GS632" s="24"/>
      <c r="GT632" s="24"/>
      <c r="GU632" s="24"/>
      <c r="GV632" s="24"/>
      <c r="GW632" s="24"/>
      <c r="GX632" s="24"/>
      <c r="GY632" s="24"/>
      <c r="GZ632" s="24"/>
      <c r="HA632" s="24"/>
      <c r="HB632" s="24"/>
      <c r="HC632" s="24"/>
      <c r="HD632" s="24"/>
      <c r="HE632" s="24"/>
      <c r="HF632" s="24"/>
      <c r="HG632" s="24"/>
      <c r="HH632" s="24"/>
      <c r="HI632" s="24"/>
      <c r="HJ632" s="24"/>
      <c r="HK632" s="24"/>
      <c r="HL632" s="24"/>
      <c r="HM632" s="24"/>
      <c r="HN632" s="24"/>
      <c r="HO632" s="24"/>
      <c r="HP632" s="24"/>
      <c r="HQ632" s="24"/>
      <c r="HR632" s="24"/>
      <c r="HS632" s="24"/>
      <c r="HT632" s="24"/>
      <c r="HU632" s="24"/>
      <c r="HV632" s="24"/>
      <c r="HW632" s="24"/>
      <c r="HX632" s="24"/>
      <c r="HY632" s="24"/>
      <c r="HZ632" s="24"/>
      <c r="IA632" s="24"/>
      <c r="IB632" s="24"/>
      <c r="IC632" s="24"/>
      <c r="ID632" s="24"/>
      <c r="IE632" s="24"/>
      <c r="IF632" s="24"/>
      <c r="IG632" s="24"/>
      <c r="IH632" s="24"/>
      <c r="II632" s="24"/>
      <c r="IJ632" s="24"/>
      <c r="IK632" s="24"/>
      <c r="IL632" s="24"/>
      <c r="IM632" s="24"/>
      <c r="IN632" s="24"/>
      <c r="IO632" s="24"/>
      <c r="IP632" s="24"/>
      <c r="IQ632" s="24"/>
      <c r="IR632" s="24"/>
      <c r="IS632" s="24"/>
      <c r="IT632" s="24"/>
      <c r="IU632" s="24"/>
      <c r="IV632" s="24"/>
    </row>
    <row r="633" spans="1:256" s="22" customFormat="1" ht="11.25">
      <c r="A633" s="24"/>
      <c r="B633" s="24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  <c r="FJ633" s="24"/>
      <c r="FK633" s="24"/>
      <c r="FL633" s="24"/>
      <c r="FM633" s="24"/>
      <c r="FN633" s="24"/>
      <c r="FO633" s="24"/>
      <c r="FP633" s="24"/>
      <c r="FQ633" s="24"/>
      <c r="FR633" s="24"/>
      <c r="FS633" s="24"/>
      <c r="FT633" s="24"/>
      <c r="FU633" s="24"/>
      <c r="FV633" s="24"/>
      <c r="FW633" s="24"/>
      <c r="FX633" s="24"/>
      <c r="FY633" s="24"/>
      <c r="FZ633" s="24"/>
      <c r="GA633" s="24"/>
      <c r="GB633" s="24"/>
      <c r="GC633" s="24"/>
      <c r="GD633" s="24"/>
      <c r="GE633" s="24"/>
      <c r="GF633" s="24"/>
      <c r="GG633" s="24"/>
      <c r="GH633" s="24"/>
      <c r="GI633" s="24"/>
      <c r="GJ633" s="24"/>
      <c r="GK633" s="24"/>
      <c r="GL633" s="24"/>
      <c r="GM633" s="24"/>
      <c r="GN633" s="24"/>
      <c r="GO633" s="24"/>
      <c r="GP633" s="24"/>
      <c r="GQ633" s="24"/>
      <c r="GR633" s="24"/>
      <c r="GS633" s="24"/>
      <c r="GT633" s="24"/>
      <c r="GU633" s="24"/>
      <c r="GV633" s="24"/>
      <c r="GW633" s="24"/>
      <c r="GX633" s="24"/>
      <c r="GY633" s="24"/>
      <c r="GZ633" s="24"/>
      <c r="HA633" s="24"/>
      <c r="HB633" s="24"/>
      <c r="HC633" s="24"/>
      <c r="HD633" s="24"/>
      <c r="HE633" s="24"/>
      <c r="HF633" s="24"/>
      <c r="HG633" s="24"/>
      <c r="HH633" s="24"/>
      <c r="HI633" s="24"/>
      <c r="HJ633" s="24"/>
      <c r="HK633" s="24"/>
      <c r="HL633" s="24"/>
      <c r="HM633" s="24"/>
      <c r="HN633" s="24"/>
      <c r="HO633" s="24"/>
      <c r="HP633" s="24"/>
      <c r="HQ633" s="24"/>
      <c r="HR633" s="24"/>
      <c r="HS633" s="24"/>
      <c r="HT633" s="24"/>
      <c r="HU633" s="24"/>
      <c r="HV633" s="24"/>
      <c r="HW633" s="24"/>
      <c r="HX633" s="24"/>
      <c r="HY633" s="24"/>
      <c r="HZ633" s="24"/>
      <c r="IA633" s="24"/>
      <c r="IB633" s="24"/>
      <c r="IC633" s="24"/>
      <c r="ID633" s="24"/>
      <c r="IE633" s="24"/>
      <c r="IF633" s="24"/>
      <c r="IG633" s="24"/>
      <c r="IH633" s="24"/>
      <c r="II633" s="24"/>
      <c r="IJ633" s="24"/>
      <c r="IK633" s="24"/>
      <c r="IL633" s="24"/>
      <c r="IM633" s="24"/>
      <c r="IN633" s="24"/>
      <c r="IO633" s="24"/>
      <c r="IP633" s="24"/>
      <c r="IQ633" s="24"/>
      <c r="IR633" s="24"/>
      <c r="IS633" s="24"/>
      <c r="IT633" s="24"/>
      <c r="IU633" s="24"/>
      <c r="IV633" s="24"/>
    </row>
    <row r="634" spans="1:256" s="22" customFormat="1" ht="11.25">
      <c r="A634" s="24"/>
      <c r="B634" s="24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  <c r="FJ634" s="24"/>
      <c r="FK634" s="24"/>
      <c r="FL634" s="24"/>
      <c r="FM634" s="24"/>
      <c r="FN634" s="24"/>
      <c r="FO634" s="24"/>
      <c r="FP634" s="24"/>
      <c r="FQ634" s="24"/>
      <c r="FR634" s="24"/>
      <c r="FS634" s="24"/>
      <c r="FT634" s="24"/>
      <c r="FU634" s="24"/>
      <c r="FV634" s="24"/>
      <c r="FW634" s="24"/>
      <c r="FX634" s="24"/>
      <c r="FY634" s="24"/>
      <c r="FZ634" s="24"/>
      <c r="GA634" s="24"/>
      <c r="GB634" s="24"/>
      <c r="GC634" s="24"/>
      <c r="GD634" s="24"/>
      <c r="GE634" s="24"/>
      <c r="GF634" s="24"/>
      <c r="GG634" s="24"/>
      <c r="GH634" s="24"/>
      <c r="GI634" s="24"/>
      <c r="GJ634" s="24"/>
      <c r="GK634" s="24"/>
      <c r="GL634" s="24"/>
      <c r="GM634" s="24"/>
      <c r="GN634" s="24"/>
      <c r="GO634" s="24"/>
      <c r="GP634" s="24"/>
      <c r="GQ634" s="24"/>
      <c r="GR634" s="24"/>
      <c r="GS634" s="24"/>
      <c r="GT634" s="24"/>
      <c r="GU634" s="24"/>
      <c r="GV634" s="24"/>
      <c r="GW634" s="24"/>
      <c r="GX634" s="24"/>
      <c r="GY634" s="24"/>
      <c r="GZ634" s="24"/>
      <c r="HA634" s="24"/>
      <c r="HB634" s="24"/>
      <c r="HC634" s="24"/>
      <c r="HD634" s="24"/>
      <c r="HE634" s="24"/>
      <c r="HF634" s="24"/>
      <c r="HG634" s="24"/>
      <c r="HH634" s="24"/>
      <c r="HI634" s="24"/>
      <c r="HJ634" s="24"/>
      <c r="HK634" s="24"/>
      <c r="HL634" s="24"/>
      <c r="HM634" s="24"/>
      <c r="HN634" s="24"/>
      <c r="HO634" s="24"/>
      <c r="HP634" s="24"/>
      <c r="HQ634" s="24"/>
      <c r="HR634" s="24"/>
      <c r="HS634" s="24"/>
      <c r="HT634" s="24"/>
      <c r="HU634" s="24"/>
      <c r="HV634" s="24"/>
      <c r="HW634" s="24"/>
      <c r="HX634" s="24"/>
      <c r="HY634" s="24"/>
      <c r="HZ634" s="24"/>
      <c r="IA634" s="24"/>
      <c r="IB634" s="24"/>
      <c r="IC634" s="24"/>
      <c r="ID634" s="24"/>
      <c r="IE634" s="24"/>
      <c r="IF634" s="24"/>
      <c r="IG634" s="24"/>
      <c r="IH634" s="24"/>
      <c r="II634" s="24"/>
      <c r="IJ634" s="24"/>
      <c r="IK634" s="24"/>
      <c r="IL634" s="24"/>
      <c r="IM634" s="24"/>
      <c r="IN634" s="24"/>
      <c r="IO634" s="24"/>
      <c r="IP634" s="24"/>
      <c r="IQ634" s="24"/>
      <c r="IR634" s="24"/>
      <c r="IS634" s="24"/>
      <c r="IT634" s="24"/>
      <c r="IU634" s="24"/>
      <c r="IV634" s="24"/>
    </row>
    <row r="635" spans="1:256" s="22" customFormat="1" ht="11.25">
      <c r="A635" s="24"/>
      <c r="B635" s="24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  <c r="FV635" s="24"/>
      <c r="FW635" s="24"/>
      <c r="FX635" s="24"/>
      <c r="FY635" s="24"/>
      <c r="FZ635" s="24"/>
      <c r="GA635" s="24"/>
      <c r="GB635" s="24"/>
      <c r="GC635" s="24"/>
      <c r="GD635" s="24"/>
      <c r="GE635" s="24"/>
      <c r="GF635" s="24"/>
      <c r="GG635" s="24"/>
      <c r="GH635" s="24"/>
      <c r="GI635" s="24"/>
      <c r="GJ635" s="24"/>
      <c r="GK635" s="24"/>
      <c r="GL635" s="24"/>
      <c r="GM635" s="24"/>
      <c r="GN635" s="24"/>
      <c r="GO635" s="24"/>
      <c r="GP635" s="24"/>
      <c r="GQ635" s="24"/>
      <c r="GR635" s="24"/>
      <c r="GS635" s="24"/>
      <c r="GT635" s="24"/>
      <c r="GU635" s="24"/>
      <c r="GV635" s="24"/>
      <c r="GW635" s="24"/>
      <c r="GX635" s="24"/>
      <c r="GY635" s="24"/>
      <c r="GZ635" s="24"/>
      <c r="HA635" s="24"/>
      <c r="HB635" s="24"/>
      <c r="HC635" s="24"/>
      <c r="HD635" s="24"/>
      <c r="HE635" s="24"/>
      <c r="HF635" s="24"/>
      <c r="HG635" s="24"/>
      <c r="HH635" s="24"/>
      <c r="HI635" s="24"/>
      <c r="HJ635" s="24"/>
      <c r="HK635" s="24"/>
      <c r="HL635" s="24"/>
      <c r="HM635" s="24"/>
      <c r="HN635" s="24"/>
      <c r="HO635" s="24"/>
      <c r="HP635" s="24"/>
      <c r="HQ635" s="24"/>
      <c r="HR635" s="24"/>
      <c r="HS635" s="24"/>
      <c r="HT635" s="24"/>
      <c r="HU635" s="24"/>
      <c r="HV635" s="24"/>
      <c r="HW635" s="24"/>
      <c r="HX635" s="24"/>
      <c r="HY635" s="24"/>
      <c r="HZ635" s="24"/>
      <c r="IA635" s="24"/>
      <c r="IB635" s="24"/>
      <c r="IC635" s="24"/>
      <c r="ID635" s="24"/>
      <c r="IE635" s="24"/>
      <c r="IF635" s="24"/>
      <c r="IG635" s="24"/>
      <c r="IH635" s="24"/>
      <c r="II635" s="24"/>
      <c r="IJ635" s="24"/>
      <c r="IK635" s="24"/>
      <c r="IL635" s="24"/>
      <c r="IM635" s="24"/>
      <c r="IN635" s="24"/>
      <c r="IO635" s="24"/>
      <c r="IP635" s="24"/>
      <c r="IQ635" s="24"/>
      <c r="IR635" s="24"/>
      <c r="IS635" s="24"/>
      <c r="IT635" s="24"/>
      <c r="IU635" s="24"/>
      <c r="IV635" s="24"/>
    </row>
    <row r="636" spans="1:256" s="22" customFormat="1" ht="11.25">
      <c r="A636" s="24"/>
      <c r="B636" s="24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  <c r="FJ636" s="24"/>
      <c r="FK636" s="24"/>
      <c r="FL636" s="24"/>
      <c r="FM636" s="24"/>
      <c r="FN636" s="24"/>
      <c r="FO636" s="24"/>
      <c r="FP636" s="24"/>
      <c r="FQ636" s="24"/>
      <c r="FR636" s="24"/>
      <c r="FS636" s="24"/>
      <c r="FT636" s="24"/>
      <c r="FU636" s="24"/>
      <c r="FV636" s="24"/>
      <c r="FW636" s="24"/>
      <c r="FX636" s="24"/>
      <c r="FY636" s="24"/>
      <c r="FZ636" s="24"/>
      <c r="GA636" s="24"/>
      <c r="GB636" s="24"/>
      <c r="GC636" s="24"/>
      <c r="GD636" s="24"/>
      <c r="GE636" s="24"/>
      <c r="GF636" s="24"/>
      <c r="GG636" s="24"/>
      <c r="GH636" s="24"/>
      <c r="GI636" s="24"/>
      <c r="GJ636" s="24"/>
      <c r="GK636" s="24"/>
      <c r="GL636" s="24"/>
      <c r="GM636" s="24"/>
      <c r="GN636" s="24"/>
      <c r="GO636" s="24"/>
      <c r="GP636" s="24"/>
      <c r="GQ636" s="24"/>
      <c r="GR636" s="24"/>
      <c r="GS636" s="24"/>
      <c r="GT636" s="24"/>
      <c r="GU636" s="24"/>
      <c r="GV636" s="24"/>
      <c r="GW636" s="24"/>
      <c r="GX636" s="24"/>
      <c r="GY636" s="24"/>
      <c r="GZ636" s="24"/>
      <c r="HA636" s="24"/>
      <c r="HB636" s="24"/>
      <c r="HC636" s="24"/>
      <c r="HD636" s="24"/>
      <c r="HE636" s="24"/>
      <c r="HF636" s="24"/>
      <c r="HG636" s="24"/>
      <c r="HH636" s="24"/>
      <c r="HI636" s="24"/>
      <c r="HJ636" s="24"/>
      <c r="HK636" s="24"/>
      <c r="HL636" s="24"/>
      <c r="HM636" s="24"/>
      <c r="HN636" s="24"/>
      <c r="HO636" s="24"/>
      <c r="HP636" s="24"/>
      <c r="HQ636" s="24"/>
      <c r="HR636" s="24"/>
      <c r="HS636" s="24"/>
      <c r="HT636" s="24"/>
      <c r="HU636" s="24"/>
      <c r="HV636" s="24"/>
      <c r="HW636" s="24"/>
      <c r="HX636" s="24"/>
      <c r="HY636" s="24"/>
      <c r="HZ636" s="24"/>
      <c r="IA636" s="24"/>
      <c r="IB636" s="24"/>
      <c r="IC636" s="24"/>
      <c r="ID636" s="24"/>
      <c r="IE636" s="24"/>
      <c r="IF636" s="24"/>
      <c r="IG636" s="24"/>
      <c r="IH636" s="24"/>
      <c r="II636" s="24"/>
      <c r="IJ636" s="24"/>
      <c r="IK636" s="24"/>
      <c r="IL636" s="24"/>
      <c r="IM636" s="24"/>
      <c r="IN636" s="24"/>
      <c r="IO636" s="24"/>
      <c r="IP636" s="24"/>
      <c r="IQ636" s="24"/>
      <c r="IR636" s="24"/>
      <c r="IS636" s="24"/>
      <c r="IT636" s="24"/>
      <c r="IU636" s="24"/>
      <c r="IV636" s="24"/>
    </row>
    <row r="637" spans="1:256" s="22" customFormat="1" ht="11.25">
      <c r="A637" s="24"/>
      <c r="B637" s="24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  <c r="FJ637" s="24"/>
      <c r="FK637" s="24"/>
      <c r="FL637" s="24"/>
      <c r="FM637" s="24"/>
      <c r="FN637" s="24"/>
      <c r="FO637" s="24"/>
      <c r="FP637" s="24"/>
      <c r="FQ637" s="24"/>
      <c r="FR637" s="24"/>
      <c r="FS637" s="24"/>
      <c r="FT637" s="24"/>
      <c r="FU637" s="24"/>
      <c r="FV637" s="24"/>
      <c r="FW637" s="24"/>
      <c r="FX637" s="24"/>
      <c r="FY637" s="24"/>
      <c r="FZ637" s="24"/>
      <c r="GA637" s="24"/>
      <c r="GB637" s="24"/>
      <c r="GC637" s="24"/>
      <c r="GD637" s="24"/>
      <c r="GE637" s="24"/>
      <c r="GF637" s="24"/>
      <c r="GG637" s="24"/>
      <c r="GH637" s="24"/>
      <c r="GI637" s="24"/>
      <c r="GJ637" s="24"/>
      <c r="GK637" s="24"/>
      <c r="GL637" s="24"/>
      <c r="GM637" s="24"/>
      <c r="GN637" s="24"/>
      <c r="GO637" s="24"/>
      <c r="GP637" s="24"/>
      <c r="GQ637" s="24"/>
      <c r="GR637" s="24"/>
      <c r="GS637" s="24"/>
      <c r="GT637" s="24"/>
      <c r="GU637" s="24"/>
      <c r="GV637" s="24"/>
      <c r="GW637" s="24"/>
      <c r="GX637" s="24"/>
      <c r="GY637" s="24"/>
      <c r="GZ637" s="24"/>
      <c r="HA637" s="24"/>
      <c r="HB637" s="24"/>
      <c r="HC637" s="24"/>
      <c r="HD637" s="24"/>
      <c r="HE637" s="24"/>
      <c r="HF637" s="24"/>
      <c r="HG637" s="24"/>
      <c r="HH637" s="24"/>
      <c r="HI637" s="24"/>
      <c r="HJ637" s="24"/>
      <c r="HK637" s="24"/>
      <c r="HL637" s="24"/>
      <c r="HM637" s="24"/>
      <c r="HN637" s="24"/>
      <c r="HO637" s="24"/>
      <c r="HP637" s="24"/>
      <c r="HQ637" s="24"/>
      <c r="HR637" s="24"/>
      <c r="HS637" s="24"/>
      <c r="HT637" s="24"/>
      <c r="HU637" s="24"/>
      <c r="HV637" s="24"/>
      <c r="HW637" s="24"/>
      <c r="HX637" s="24"/>
      <c r="HY637" s="24"/>
      <c r="HZ637" s="24"/>
      <c r="IA637" s="24"/>
      <c r="IB637" s="24"/>
      <c r="IC637" s="24"/>
      <c r="ID637" s="24"/>
      <c r="IE637" s="24"/>
      <c r="IF637" s="24"/>
      <c r="IG637" s="24"/>
      <c r="IH637" s="24"/>
      <c r="II637" s="24"/>
      <c r="IJ637" s="24"/>
      <c r="IK637" s="24"/>
      <c r="IL637" s="24"/>
      <c r="IM637" s="24"/>
      <c r="IN637" s="24"/>
      <c r="IO637" s="24"/>
      <c r="IP637" s="24"/>
      <c r="IQ637" s="24"/>
      <c r="IR637" s="24"/>
      <c r="IS637" s="24"/>
      <c r="IT637" s="24"/>
      <c r="IU637" s="24"/>
      <c r="IV637" s="24"/>
    </row>
    <row r="638" spans="1:256" s="22" customFormat="1" ht="11.25">
      <c r="A638" s="24"/>
      <c r="B638" s="24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  <c r="FJ638" s="24"/>
      <c r="FK638" s="24"/>
      <c r="FL638" s="24"/>
      <c r="FM638" s="24"/>
      <c r="FN638" s="24"/>
      <c r="FO638" s="24"/>
      <c r="FP638" s="24"/>
      <c r="FQ638" s="24"/>
      <c r="FR638" s="24"/>
      <c r="FS638" s="24"/>
      <c r="FT638" s="24"/>
      <c r="FU638" s="24"/>
      <c r="FV638" s="24"/>
      <c r="FW638" s="24"/>
      <c r="FX638" s="24"/>
      <c r="FY638" s="24"/>
      <c r="FZ638" s="24"/>
      <c r="GA638" s="24"/>
      <c r="GB638" s="24"/>
      <c r="GC638" s="24"/>
      <c r="GD638" s="24"/>
      <c r="GE638" s="24"/>
      <c r="GF638" s="24"/>
      <c r="GG638" s="24"/>
      <c r="GH638" s="24"/>
      <c r="GI638" s="24"/>
      <c r="GJ638" s="24"/>
      <c r="GK638" s="24"/>
      <c r="GL638" s="24"/>
      <c r="GM638" s="24"/>
      <c r="GN638" s="24"/>
      <c r="GO638" s="24"/>
      <c r="GP638" s="24"/>
      <c r="GQ638" s="24"/>
      <c r="GR638" s="24"/>
      <c r="GS638" s="24"/>
      <c r="GT638" s="24"/>
      <c r="GU638" s="24"/>
      <c r="GV638" s="24"/>
      <c r="GW638" s="24"/>
      <c r="GX638" s="24"/>
      <c r="GY638" s="24"/>
      <c r="GZ638" s="24"/>
      <c r="HA638" s="24"/>
      <c r="HB638" s="24"/>
      <c r="HC638" s="24"/>
      <c r="HD638" s="24"/>
      <c r="HE638" s="24"/>
      <c r="HF638" s="24"/>
      <c r="HG638" s="24"/>
      <c r="HH638" s="24"/>
      <c r="HI638" s="24"/>
      <c r="HJ638" s="24"/>
      <c r="HK638" s="24"/>
      <c r="HL638" s="24"/>
      <c r="HM638" s="24"/>
      <c r="HN638" s="24"/>
      <c r="HO638" s="24"/>
      <c r="HP638" s="24"/>
      <c r="HQ638" s="24"/>
      <c r="HR638" s="24"/>
      <c r="HS638" s="24"/>
      <c r="HT638" s="24"/>
      <c r="HU638" s="24"/>
      <c r="HV638" s="24"/>
      <c r="HW638" s="24"/>
      <c r="HX638" s="24"/>
      <c r="HY638" s="24"/>
      <c r="HZ638" s="24"/>
      <c r="IA638" s="24"/>
      <c r="IB638" s="24"/>
      <c r="IC638" s="24"/>
      <c r="ID638" s="24"/>
      <c r="IE638" s="24"/>
      <c r="IF638" s="24"/>
      <c r="IG638" s="24"/>
      <c r="IH638" s="24"/>
      <c r="II638" s="24"/>
      <c r="IJ638" s="24"/>
      <c r="IK638" s="24"/>
      <c r="IL638" s="24"/>
      <c r="IM638" s="24"/>
      <c r="IN638" s="24"/>
      <c r="IO638" s="24"/>
      <c r="IP638" s="24"/>
      <c r="IQ638" s="24"/>
      <c r="IR638" s="24"/>
      <c r="IS638" s="24"/>
      <c r="IT638" s="24"/>
      <c r="IU638" s="24"/>
      <c r="IV638" s="24"/>
    </row>
    <row r="639" spans="1:256" s="22" customFormat="1" ht="11.25">
      <c r="A639" s="24"/>
      <c r="B639" s="24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  <c r="FV639" s="24"/>
      <c r="FW639" s="24"/>
      <c r="FX639" s="24"/>
      <c r="FY639" s="24"/>
      <c r="FZ639" s="24"/>
      <c r="GA639" s="24"/>
      <c r="GB639" s="24"/>
      <c r="GC639" s="24"/>
      <c r="GD639" s="24"/>
      <c r="GE639" s="24"/>
      <c r="GF639" s="24"/>
      <c r="GG639" s="24"/>
      <c r="GH639" s="24"/>
      <c r="GI639" s="24"/>
      <c r="GJ639" s="24"/>
      <c r="GK639" s="24"/>
      <c r="GL639" s="24"/>
      <c r="GM639" s="24"/>
      <c r="GN639" s="24"/>
      <c r="GO639" s="24"/>
      <c r="GP639" s="24"/>
      <c r="GQ639" s="24"/>
      <c r="GR639" s="24"/>
      <c r="GS639" s="24"/>
      <c r="GT639" s="24"/>
      <c r="GU639" s="24"/>
      <c r="GV639" s="24"/>
      <c r="GW639" s="24"/>
      <c r="GX639" s="24"/>
      <c r="GY639" s="24"/>
      <c r="GZ639" s="24"/>
      <c r="HA639" s="24"/>
      <c r="HB639" s="24"/>
      <c r="HC639" s="24"/>
      <c r="HD639" s="24"/>
      <c r="HE639" s="24"/>
      <c r="HF639" s="24"/>
      <c r="HG639" s="24"/>
      <c r="HH639" s="24"/>
      <c r="HI639" s="24"/>
      <c r="HJ639" s="24"/>
      <c r="HK639" s="24"/>
      <c r="HL639" s="24"/>
      <c r="HM639" s="24"/>
      <c r="HN639" s="24"/>
      <c r="HO639" s="24"/>
      <c r="HP639" s="24"/>
      <c r="HQ639" s="24"/>
      <c r="HR639" s="24"/>
      <c r="HS639" s="24"/>
      <c r="HT639" s="24"/>
      <c r="HU639" s="24"/>
      <c r="HV639" s="24"/>
      <c r="HW639" s="24"/>
      <c r="HX639" s="24"/>
      <c r="HY639" s="24"/>
      <c r="HZ639" s="24"/>
      <c r="IA639" s="24"/>
      <c r="IB639" s="24"/>
      <c r="IC639" s="24"/>
      <c r="ID639" s="24"/>
      <c r="IE639" s="24"/>
      <c r="IF639" s="24"/>
      <c r="IG639" s="24"/>
      <c r="IH639" s="24"/>
      <c r="II639" s="24"/>
      <c r="IJ639" s="24"/>
      <c r="IK639" s="24"/>
      <c r="IL639" s="24"/>
      <c r="IM639" s="24"/>
      <c r="IN639" s="24"/>
      <c r="IO639" s="24"/>
      <c r="IP639" s="24"/>
      <c r="IQ639" s="24"/>
      <c r="IR639" s="24"/>
      <c r="IS639" s="24"/>
      <c r="IT639" s="24"/>
      <c r="IU639" s="24"/>
      <c r="IV639" s="24"/>
    </row>
    <row r="640" spans="1:256" s="22" customFormat="1" ht="11.25">
      <c r="A640" s="24"/>
      <c r="B640" s="24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  <c r="FV640" s="24"/>
      <c r="FW640" s="24"/>
      <c r="FX640" s="24"/>
      <c r="FY640" s="24"/>
      <c r="FZ640" s="24"/>
      <c r="GA640" s="24"/>
      <c r="GB640" s="24"/>
      <c r="GC640" s="24"/>
      <c r="GD640" s="24"/>
      <c r="GE640" s="24"/>
      <c r="GF640" s="24"/>
      <c r="GG640" s="24"/>
      <c r="GH640" s="24"/>
      <c r="GI640" s="24"/>
      <c r="GJ640" s="24"/>
      <c r="GK640" s="24"/>
      <c r="GL640" s="24"/>
      <c r="GM640" s="24"/>
      <c r="GN640" s="24"/>
      <c r="GO640" s="24"/>
      <c r="GP640" s="24"/>
      <c r="GQ640" s="24"/>
      <c r="GR640" s="24"/>
      <c r="GS640" s="24"/>
      <c r="GT640" s="24"/>
      <c r="GU640" s="24"/>
      <c r="GV640" s="24"/>
      <c r="GW640" s="24"/>
      <c r="GX640" s="24"/>
      <c r="GY640" s="24"/>
      <c r="GZ640" s="24"/>
      <c r="HA640" s="24"/>
      <c r="HB640" s="24"/>
      <c r="HC640" s="24"/>
      <c r="HD640" s="24"/>
      <c r="HE640" s="24"/>
      <c r="HF640" s="24"/>
      <c r="HG640" s="24"/>
      <c r="HH640" s="24"/>
      <c r="HI640" s="24"/>
      <c r="HJ640" s="24"/>
      <c r="HK640" s="24"/>
      <c r="HL640" s="24"/>
      <c r="HM640" s="24"/>
      <c r="HN640" s="24"/>
      <c r="HO640" s="24"/>
      <c r="HP640" s="24"/>
      <c r="HQ640" s="24"/>
      <c r="HR640" s="24"/>
      <c r="HS640" s="24"/>
      <c r="HT640" s="24"/>
      <c r="HU640" s="24"/>
      <c r="HV640" s="24"/>
      <c r="HW640" s="24"/>
      <c r="HX640" s="24"/>
      <c r="HY640" s="24"/>
      <c r="HZ640" s="24"/>
      <c r="IA640" s="24"/>
      <c r="IB640" s="24"/>
      <c r="IC640" s="24"/>
      <c r="ID640" s="24"/>
      <c r="IE640" s="24"/>
      <c r="IF640" s="24"/>
      <c r="IG640" s="24"/>
      <c r="IH640" s="24"/>
      <c r="II640" s="24"/>
      <c r="IJ640" s="24"/>
      <c r="IK640" s="24"/>
      <c r="IL640" s="24"/>
      <c r="IM640" s="24"/>
      <c r="IN640" s="24"/>
      <c r="IO640" s="24"/>
      <c r="IP640" s="24"/>
      <c r="IQ640" s="24"/>
      <c r="IR640" s="24"/>
      <c r="IS640" s="24"/>
      <c r="IT640" s="24"/>
      <c r="IU640" s="24"/>
      <c r="IV640" s="24"/>
    </row>
    <row r="641" spans="1:256" s="22" customFormat="1" ht="11.25">
      <c r="A641" s="24"/>
      <c r="B641" s="24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  <c r="FJ641" s="24"/>
      <c r="FK641" s="24"/>
      <c r="FL641" s="24"/>
      <c r="FM641" s="24"/>
      <c r="FN641" s="24"/>
      <c r="FO641" s="24"/>
      <c r="FP641" s="24"/>
      <c r="FQ641" s="24"/>
      <c r="FR641" s="24"/>
      <c r="FS641" s="24"/>
      <c r="FT641" s="24"/>
      <c r="FU641" s="24"/>
      <c r="FV641" s="24"/>
      <c r="FW641" s="24"/>
      <c r="FX641" s="24"/>
      <c r="FY641" s="24"/>
      <c r="FZ641" s="24"/>
      <c r="GA641" s="24"/>
      <c r="GB641" s="24"/>
      <c r="GC641" s="24"/>
      <c r="GD641" s="24"/>
      <c r="GE641" s="24"/>
      <c r="GF641" s="24"/>
      <c r="GG641" s="24"/>
      <c r="GH641" s="24"/>
      <c r="GI641" s="24"/>
      <c r="GJ641" s="24"/>
      <c r="GK641" s="24"/>
      <c r="GL641" s="24"/>
      <c r="GM641" s="24"/>
      <c r="GN641" s="24"/>
      <c r="GO641" s="24"/>
      <c r="GP641" s="24"/>
      <c r="GQ641" s="24"/>
      <c r="GR641" s="24"/>
      <c r="GS641" s="24"/>
      <c r="GT641" s="24"/>
      <c r="GU641" s="24"/>
      <c r="GV641" s="24"/>
      <c r="GW641" s="24"/>
      <c r="GX641" s="24"/>
      <c r="GY641" s="24"/>
      <c r="GZ641" s="24"/>
      <c r="HA641" s="24"/>
      <c r="HB641" s="24"/>
      <c r="HC641" s="24"/>
      <c r="HD641" s="24"/>
      <c r="HE641" s="24"/>
      <c r="HF641" s="24"/>
      <c r="HG641" s="24"/>
      <c r="HH641" s="24"/>
      <c r="HI641" s="24"/>
      <c r="HJ641" s="24"/>
      <c r="HK641" s="24"/>
      <c r="HL641" s="24"/>
      <c r="HM641" s="24"/>
      <c r="HN641" s="24"/>
      <c r="HO641" s="24"/>
      <c r="HP641" s="24"/>
      <c r="HQ641" s="24"/>
      <c r="HR641" s="24"/>
      <c r="HS641" s="24"/>
      <c r="HT641" s="24"/>
      <c r="HU641" s="24"/>
      <c r="HV641" s="24"/>
      <c r="HW641" s="24"/>
      <c r="HX641" s="24"/>
      <c r="HY641" s="24"/>
      <c r="HZ641" s="24"/>
      <c r="IA641" s="24"/>
      <c r="IB641" s="24"/>
      <c r="IC641" s="24"/>
      <c r="ID641" s="24"/>
      <c r="IE641" s="24"/>
      <c r="IF641" s="24"/>
      <c r="IG641" s="24"/>
      <c r="IH641" s="24"/>
      <c r="II641" s="24"/>
      <c r="IJ641" s="24"/>
      <c r="IK641" s="24"/>
      <c r="IL641" s="24"/>
      <c r="IM641" s="24"/>
      <c r="IN641" s="24"/>
      <c r="IO641" s="24"/>
      <c r="IP641" s="24"/>
      <c r="IQ641" s="24"/>
      <c r="IR641" s="24"/>
      <c r="IS641" s="24"/>
      <c r="IT641" s="24"/>
      <c r="IU641" s="24"/>
      <c r="IV641" s="24"/>
    </row>
    <row r="642" spans="1:256" s="22" customFormat="1" ht="11.25">
      <c r="A642" s="24"/>
      <c r="B642" s="24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  <c r="FV642" s="24"/>
      <c r="FW642" s="24"/>
      <c r="FX642" s="24"/>
      <c r="FY642" s="24"/>
      <c r="FZ642" s="24"/>
      <c r="GA642" s="24"/>
      <c r="GB642" s="24"/>
      <c r="GC642" s="24"/>
      <c r="GD642" s="24"/>
      <c r="GE642" s="24"/>
      <c r="GF642" s="24"/>
      <c r="GG642" s="24"/>
      <c r="GH642" s="24"/>
      <c r="GI642" s="24"/>
      <c r="GJ642" s="24"/>
      <c r="GK642" s="24"/>
      <c r="GL642" s="24"/>
      <c r="GM642" s="24"/>
      <c r="GN642" s="24"/>
      <c r="GO642" s="24"/>
      <c r="GP642" s="24"/>
      <c r="GQ642" s="24"/>
      <c r="GR642" s="24"/>
      <c r="GS642" s="24"/>
      <c r="GT642" s="24"/>
      <c r="GU642" s="24"/>
      <c r="GV642" s="24"/>
      <c r="GW642" s="24"/>
      <c r="GX642" s="24"/>
      <c r="GY642" s="24"/>
      <c r="GZ642" s="24"/>
      <c r="HA642" s="24"/>
      <c r="HB642" s="24"/>
      <c r="HC642" s="24"/>
      <c r="HD642" s="24"/>
      <c r="HE642" s="24"/>
      <c r="HF642" s="24"/>
      <c r="HG642" s="24"/>
      <c r="HH642" s="24"/>
      <c r="HI642" s="24"/>
      <c r="HJ642" s="24"/>
      <c r="HK642" s="24"/>
      <c r="HL642" s="24"/>
      <c r="HM642" s="24"/>
      <c r="HN642" s="24"/>
      <c r="HO642" s="24"/>
      <c r="HP642" s="24"/>
      <c r="HQ642" s="24"/>
      <c r="HR642" s="24"/>
      <c r="HS642" s="24"/>
      <c r="HT642" s="24"/>
      <c r="HU642" s="24"/>
      <c r="HV642" s="24"/>
      <c r="HW642" s="24"/>
      <c r="HX642" s="24"/>
      <c r="HY642" s="24"/>
      <c r="HZ642" s="24"/>
      <c r="IA642" s="24"/>
      <c r="IB642" s="24"/>
      <c r="IC642" s="24"/>
      <c r="ID642" s="24"/>
      <c r="IE642" s="24"/>
      <c r="IF642" s="24"/>
      <c r="IG642" s="24"/>
      <c r="IH642" s="24"/>
      <c r="II642" s="24"/>
      <c r="IJ642" s="24"/>
      <c r="IK642" s="24"/>
      <c r="IL642" s="24"/>
      <c r="IM642" s="24"/>
      <c r="IN642" s="24"/>
      <c r="IO642" s="24"/>
      <c r="IP642" s="24"/>
      <c r="IQ642" s="24"/>
      <c r="IR642" s="24"/>
      <c r="IS642" s="24"/>
      <c r="IT642" s="24"/>
      <c r="IU642" s="24"/>
      <c r="IV642" s="24"/>
    </row>
    <row r="643" spans="1:256" s="22" customFormat="1" ht="11.25">
      <c r="A643" s="24" t="s">
        <v>430</v>
      </c>
      <c r="B643" s="24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  <c r="FV643" s="24"/>
      <c r="FW643" s="24"/>
      <c r="FX643" s="24"/>
      <c r="FY643" s="24"/>
      <c r="FZ643" s="24"/>
      <c r="GA643" s="24"/>
      <c r="GB643" s="24"/>
      <c r="GC643" s="24"/>
      <c r="GD643" s="24"/>
      <c r="GE643" s="24"/>
      <c r="GF643" s="24"/>
      <c r="GG643" s="24"/>
      <c r="GH643" s="24"/>
      <c r="GI643" s="24"/>
      <c r="GJ643" s="24"/>
      <c r="GK643" s="24"/>
      <c r="GL643" s="24"/>
      <c r="GM643" s="24"/>
      <c r="GN643" s="24"/>
      <c r="GO643" s="24"/>
      <c r="GP643" s="24"/>
      <c r="GQ643" s="24"/>
      <c r="GR643" s="24"/>
      <c r="GS643" s="24"/>
      <c r="GT643" s="24"/>
      <c r="GU643" s="24"/>
      <c r="GV643" s="24"/>
      <c r="GW643" s="24"/>
      <c r="GX643" s="24"/>
      <c r="GY643" s="24"/>
      <c r="GZ643" s="24"/>
      <c r="HA643" s="24"/>
      <c r="HB643" s="24"/>
      <c r="HC643" s="24"/>
      <c r="HD643" s="24"/>
      <c r="HE643" s="24"/>
      <c r="HF643" s="24"/>
      <c r="HG643" s="24"/>
      <c r="HH643" s="24"/>
      <c r="HI643" s="24"/>
      <c r="HJ643" s="24"/>
      <c r="HK643" s="24"/>
      <c r="HL643" s="24"/>
      <c r="HM643" s="24"/>
      <c r="HN643" s="24"/>
      <c r="HO643" s="24"/>
      <c r="HP643" s="24"/>
      <c r="HQ643" s="24"/>
      <c r="HR643" s="24"/>
      <c r="HS643" s="24"/>
      <c r="HT643" s="24"/>
      <c r="HU643" s="24"/>
      <c r="HV643" s="24"/>
      <c r="HW643" s="24"/>
      <c r="HX643" s="24"/>
      <c r="HY643" s="24"/>
      <c r="HZ643" s="24"/>
      <c r="IA643" s="24"/>
      <c r="IB643" s="24"/>
      <c r="IC643" s="24"/>
      <c r="ID643" s="24"/>
      <c r="IE643" s="24"/>
      <c r="IF643" s="24"/>
      <c r="IG643" s="24"/>
      <c r="IH643" s="24"/>
      <c r="II643" s="24"/>
      <c r="IJ643" s="24"/>
      <c r="IK643" s="24"/>
      <c r="IL643" s="24"/>
      <c r="IM643" s="24"/>
      <c r="IN643" s="24"/>
      <c r="IO643" s="24"/>
      <c r="IP643" s="24"/>
      <c r="IQ643" s="24"/>
      <c r="IR643" s="24"/>
      <c r="IS643" s="24"/>
      <c r="IT643" s="24"/>
      <c r="IU643" s="24"/>
      <c r="IV643" s="24"/>
    </row>
    <row r="644" spans="1:256" s="22" customFormat="1" ht="11.25">
      <c r="A644" s="24"/>
      <c r="B644" s="24" t="s">
        <v>431</v>
      </c>
      <c r="C644" s="27"/>
      <c r="D644" s="27"/>
      <c r="E644" s="27"/>
      <c r="F644" s="27"/>
      <c r="G644" s="27"/>
      <c r="H644" s="27">
        <v>13</v>
      </c>
      <c r="I644" s="27">
        <v>4</v>
      </c>
      <c r="J644" s="27" t="s">
        <v>591</v>
      </c>
      <c r="K644" s="27" t="s">
        <v>961</v>
      </c>
      <c r="L644" s="27"/>
      <c r="M644" s="27"/>
      <c r="N644" s="27"/>
      <c r="O644" s="27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  <c r="FJ644" s="24"/>
      <c r="FK644" s="24"/>
      <c r="FL644" s="24"/>
      <c r="FM644" s="24"/>
      <c r="FN644" s="24"/>
      <c r="FO644" s="24"/>
      <c r="FP644" s="24"/>
      <c r="FQ644" s="24"/>
      <c r="FR644" s="24"/>
      <c r="FS644" s="24"/>
      <c r="FT644" s="24"/>
      <c r="FU644" s="24"/>
      <c r="FV644" s="24"/>
      <c r="FW644" s="24"/>
      <c r="FX644" s="24"/>
      <c r="FY644" s="24"/>
      <c r="FZ644" s="24"/>
      <c r="GA644" s="24"/>
      <c r="GB644" s="24"/>
      <c r="GC644" s="24"/>
      <c r="GD644" s="24"/>
      <c r="GE644" s="24"/>
      <c r="GF644" s="24"/>
      <c r="GG644" s="24"/>
      <c r="GH644" s="24"/>
      <c r="GI644" s="24"/>
      <c r="GJ644" s="24"/>
      <c r="GK644" s="24"/>
      <c r="GL644" s="24"/>
      <c r="GM644" s="24"/>
      <c r="GN644" s="24"/>
      <c r="GO644" s="24"/>
      <c r="GP644" s="24"/>
      <c r="GQ644" s="24"/>
      <c r="GR644" s="24"/>
      <c r="GS644" s="24"/>
      <c r="GT644" s="24"/>
      <c r="GU644" s="24"/>
      <c r="GV644" s="24"/>
      <c r="GW644" s="24"/>
      <c r="GX644" s="24"/>
      <c r="GY644" s="24"/>
      <c r="GZ644" s="24"/>
      <c r="HA644" s="24"/>
      <c r="HB644" s="24"/>
      <c r="HC644" s="24"/>
      <c r="HD644" s="24"/>
      <c r="HE644" s="24"/>
      <c r="HF644" s="24"/>
      <c r="HG644" s="24"/>
      <c r="HH644" s="24"/>
      <c r="HI644" s="24"/>
      <c r="HJ644" s="24"/>
      <c r="HK644" s="24"/>
      <c r="HL644" s="24"/>
      <c r="HM644" s="24"/>
      <c r="HN644" s="24"/>
      <c r="HO644" s="24"/>
      <c r="HP644" s="24"/>
      <c r="HQ644" s="24"/>
      <c r="HR644" s="24"/>
      <c r="HS644" s="24"/>
      <c r="HT644" s="24"/>
      <c r="HU644" s="24"/>
      <c r="HV644" s="24"/>
      <c r="HW644" s="24"/>
      <c r="HX644" s="24"/>
      <c r="HY644" s="24"/>
      <c r="HZ644" s="24"/>
      <c r="IA644" s="24"/>
      <c r="IB644" s="24"/>
      <c r="IC644" s="24"/>
      <c r="ID644" s="24"/>
      <c r="IE644" s="24"/>
      <c r="IF644" s="24"/>
      <c r="IG644" s="24"/>
      <c r="IH644" s="24"/>
      <c r="II644" s="24"/>
      <c r="IJ644" s="24"/>
      <c r="IK644" s="24"/>
      <c r="IL644" s="24"/>
      <c r="IM644" s="24"/>
      <c r="IN644" s="24"/>
      <c r="IO644" s="24"/>
      <c r="IP644" s="24"/>
      <c r="IQ644" s="24"/>
      <c r="IR644" s="24"/>
      <c r="IS644" s="24"/>
      <c r="IT644" s="24"/>
      <c r="IU644" s="24"/>
      <c r="IV644" s="24"/>
    </row>
    <row r="645" spans="1:256" s="22" customFormat="1" ht="11.25">
      <c r="A645" s="24"/>
      <c r="B645" s="24" t="s">
        <v>432</v>
      </c>
      <c r="C645" s="27"/>
      <c r="D645" s="27"/>
      <c r="E645" s="27"/>
      <c r="F645" s="27"/>
      <c r="G645" s="27"/>
      <c r="H645" s="27">
        <v>5</v>
      </c>
      <c r="I645" s="27">
        <v>0.1</v>
      </c>
      <c r="J645" s="27" t="s">
        <v>681</v>
      </c>
      <c r="K645" s="27" t="s">
        <v>960</v>
      </c>
      <c r="L645" s="27"/>
      <c r="M645" s="27"/>
      <c r="N645" s="27"/>
      <c r="O645" s="27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  <c r="FJ645" s="24"/>
      <c r="FK645" s="24"/>
      <c r="FL645" s="24"/>
      <c r="FM645" s="24"/>
      <c r="FN645" s="24"/>
      <c r="FO645" s="24"/>
      <c r="FP645" s="24"/>
      <c r="FQ645" s="24"/>
      <c r="FR645" s="24"/>
      <c r="FS645" s="24"/>
      <c r="FT645" s="24"/>
      <c r="FU645" s="24"/>
      <c r="FV645" s="24"/>
      <c r="FW645" s="24"/>
      <c r="FX645" s="24"/>
      <c r="FY645" s="24"/>
      <c r="FZ645" s="24"/>
      <c r="GA645" s="24"/>
      <c r="GB645" s="24"/>
      <c r="GC645" s="24"/>
      <c r="GD645" s="24"/>
      <c r="GE645" s="24"/>
      <c r="GF645" s="24"/>
      <c r="GG645" s="24"/>
      <c r="GH645" s="24"/>
      <c r="GI645" s="24"/>
      <c r="GJ645" s="24"/>
      <c r="GK645" s="24"/>
      <c r="GL645" s="24"/>
      <c r="GM645" s="24"/>
      <c r="GN645" s="24"/>
      <c r="GO645" s="24"/>
      <c r="GP645" s="24"/>
      <c r="GQ645" s="24"/>
      <c r="GR645" s="24"/>
      <c r="GS645" s="24"/>
      <c r="GT645" s="24"/>
      <c r="GU645" s="24"/>
      <c r="GV645" s="24"/>
      <c r="GW645" s="24"/>
      <c r="GX645" s="24"/>
      <c r="GY645" s="24"/>
      <c r="GZ645" s="24"/>
      <c r="HA645" s="24"/>
      <c r="HB645" s="24"/>
      <c r="HC645" s="24"/>
      <c r="HD645" s="24"/>
      <c r="HE645" s="24"/>
      <c r="HF645" s="24"/>
      <c r="HG645" s="24"/>
      <c r="HH645" s="24"/>
      <c r="HI645" s="24"/>
      <c r="HJ645" s="24"/>
      <c r="HK645" s="24"/>
      <c r="HL645" s="24"/>
      <c r="HM645" s="24"/>
      <c r="HN645" s="24"/>
      <c r="HO645" s="24"/>
      <c r="HP645" s="24"/>
      <c r="HQ645" s="24"/>
      <c r="HR645" s="24"/>
      <c r="HS645" s="24"/>
      <c r="HT645" s="24"/>
      <c r="HU645" s="24"/>
      <c r="HV645" s="24"/>
      <c r="HW645" s="24"/>
      <c r="HX645" s="24"/>
      <c r="HY645" s="24"/>
      <c r="HZ645" s="24"/>
      <c r="IA645" s="24"/>
      <c r="IB645" s="24"/>
      <c r="IC645" s="24"/>
      <c r="ID645" s="24"/>
      <c r="IE645" s="24"/>
      <c r="IF645" s="24"/>
      <c r="IG645" s="24"/>
      <c r="IH645" s="24"/>
      <c r="II645" s="24"/>
      <c r="IJ645" s="24"/>
      <c r="IK645" s="24"/>
      <c r="IL645" s="24"/>
      <c r="IM645" s="24"/>
      <c r="IN645" s="24"/>
      <c r="IO645" s="24"/>
      <c r="IP645" s="24"/>
      <c r="IQ645" s="24"/>
      <c r="IR645" s="24"/>
      <c r="IS645" s="24"/>
      <c r="IT645" s="24"/>
      <c r="IU645" s="24"/>
      <c r="IV645" s="24"/>
    </row>
    <row r="646" spans="1:256" s="22" customFormat="1" ht="11.25">
      <c r="A646" s="24"/>
      <c r="B646" s="24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  <c r="FJ646" s="24"/>
      <c r="FK646" s="24"/>
      <c r="FL646" s="24"/>
      <c r="FM646" s="24"/>
      <c r="FN646" s="24"/>
      <c r="FO646" s="24"/>
      <c r="FP646" s="24"/>
      <c r="FQ646" s="24"/>
      <c r="FR646" s="24"/>
      <c r="FS646" s="24"/>
      <c r="FT646" s="24"/>
      <c r="FU646" s="24"/>
      <c r="FV646" s="24"/>
      <c r="FW646" s="24"/>
      <c r="FX646" s="24"/>
      <c r="FY646" s="24"/>
      <c r="FZ646" s="24"/>
      <c r="GA646" s="24"/>
      <c r="GB646" s="24"/>
      <c r="GC646" s="24"/>
      <c r="GD646" s="24"/>
      <c r="GE646" s="24"/>
      <c r="GF646" s="24"/>
      <c r="GG646" s="24"/>
      <c r="GH646" s="24"/>
      <c r="GI646" s="24"/>
      <c r="GJ646" s="24"/>
      <c r="GK646" s="24"/>
      <c r="GL646" s="24"/>
      <c r="GM646" s="24"/>
      <c r="GN646" s="24"/>
      <c r="GO646" s="24"/>
      <c r="GP646" s="24"/>
      <c r="GQ646" s="24"/>
      <c r="GR646" s="24"/>
      <c r="GS646" s="24"/>
      <c r="GT646" s="24"/>
      <c r="GU646" s="24"/>
      <c r="GV646" s="24"/>
      <c r="GW646" s="24"/>
      <c r="GX646" s="24"/>
      <c r="GY646" s="24"/>
      <c r="GZ646" s="24"/>
      <c r="HA646" s="24"/>
      <c r="HB646" s="24"/>
      <c r="HC646" s="24"/>
      <c r="HD646" s="24"/>
      <c r="HE646" s="24"/>
      <c r="HF646" s="24"/>
      <c r="HG646" s="24"/>
      <c r="HH646" s="24"/>
      <c r="HI646" s="24"/>
      <c r="HJ646" s="24"/>
      <c r="HK646" s="24"/>
      <c r="HL646" s="24"/>
      <c r="HM646" s="24"/>
      <c r="HN646" s="24"/>
      <c r="HO646" s="24"/>
      <c r="HP646" s="24"/>
      <c r="HQ646" s="24"/>
      <c r="HR646" s="24"/>
      <c r="HS646" s="24"/>
      <c r="HT646" s="24"/>
      <c r="HU646" s="24"/>
      <c r="HV646" s="24"/>
      <c r="HW646" s="24"/>
      <c r="HX646" s="24"/>
      <c r="HY646" s="24"/>
      <c r="HZ646" s="24"/>
      <c r="IA646" s="24"/>
      <c r="IB646" s="24"/>
      <c r="IC646" s="24"/>
      <c r="ID646" s="24"/>
      <c r="IE646" s="24"/>
      <c r="IF646" s="24"/>
      <c r="IG646" s="24"/>
      <c r="IH646" s="24"/>
      <c r="II646" s="24"/>
      <c r="IJ646" s="24"/>
      <c r="IK646" s="24"/>
      <c r="IL646" s="24"/>
      <c r="IM646" s="24"/>
      <c r="IN646" s="24"/>
      <c r="IO646" s="24"/>
      <c r="IP646" s="24"/>
      <c r="IQ646" s="24"/>
      <c r="IR646" s="24"/>
      <c r="IS646" s="24"/>
      <c r="IT646" s="24"/>
      <c r="IU646" s="24"/>
      <c r="IV646" s="24"/>
    </row>
    <row r="647" spans="1:256" s="22" customFormat="1" ht="11.25">
      <c r="A647" s="24"/>
      <c r="B647" s="24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  <c r="FJ647" s="24"/>
      <c r="FK647" s="24"/>
      <c r="FL647" s="24"/>
      <c r="FM647" s="24"/>
      <c r="FN647" s="24"/>
      <c r="FO647" s="24"/>
      <c r="FP647" s="24"/>
      <c r="FQ647" s="24"/>
      <c r="FR647" s="24"/>
      <c r="FS647" s="24"/>
      <c r="FT647" s="24"/>
      <c r="FU647" s="24"/>
      <c r="FV647" s="24"/>
      <c r="FW647" s="24"/>
      <c r="FX647" s="24"/>
      <c r="FY647" s="24"/>
      <c r="FZ647" s="24"/>
      <c r="GA647" s="24"/>
      <c r="GB647" s="24"/>
      <c r="GC647" s="24"/>
      <c r="GD647" s="24"/>
      <c r="GE647" s="24"/>
      <c r="GF647" s="24"/>
      <c r="GG647" s="24"/>
      <c r="GH647" s="24"/>
      <c r="GI647" s="24"/>
      <c r="GJ647" s="24"/>
      <c r="GK647" s="24"/>
      <c r="GL647" s="24"/>
      <c r="GM647" s="24"/>
      <c r="GN647" s="24"/>
      <c r="GO647" s="24"/>
      <c r="GP647" s="24"/>
      <c r="GQ647" s="24"/>
      <c r="GR647" s="24"/>
      <c r="GS647" s="24"/>
      <c r="GT647" s="24"/>
      <c r="GU647" s="24"/>
      <c r="GV647" s="24"/>
      <c r="GW647" s="24"/>
      <c r="GX647" s="24"/>
      <c r="GY647" s="24"/>
      <c r="GZ647" s="24"/>
      <c r="HA647" s="24"/>
      <c r="HB647" s="24"/>
      <c r="HC647" s="24"/>
      <c r="HD647" s="24"/>
      <c r="HE647" s="24"/>
      <c r="HF647" s="24"/>
      <c r="HG647" s="24"/>
      <c r="HH647" s="24"/>
      <c r="HI647" s="24"/>
      <c r="HJ647" s="24"/>
      <c r="HK647" s="24"/>
      <c r="HL647" s="24"/>
      <c r="HM647" s="24"/>
      <c r="HN647" s="24"/>
      <c r="HO647" s="24"/>
      <c r="HP647" s="24"/>
      <c r="HQ647" s="24"/>
      <c r="HR647" s="24"/>
      <c r="HS647" s="24"/>
      <c r="HT647" s="24"/>
      <c r="HU647" s="24"/>
      <c r="HV647" s="24"/>
      <c r="HW647" s="24"/>
      <c r="HX647" s="24"/>
      <c r="HY647" s="24"/>
      <c r="HZ647" s="24"/>
      <c r="IA647" s="24"/>
      <c r="IB647" s="24"/>
      <c r="IC647" s="24"/>
      <c r="ID647" s="24"/>
      <c r="IE647" s="24"/>
      <c r="IF647" s="24"/>
      <c r="IG647" s="24"/>
      <c r="IH647" s="24"/>
      <c r="II647" s="24"/>
      <c r="IJ647" s="24"/>
      <c r="IK647" s="24"/>
      <c r="IL647" s="24"/>
      <c r="IM647" s="24"/>
      <c r="IN647" s="24"/>
      <c r="IO647" s="24"/>
      <c r="IP647" s="24"/>
      <c r="IQ647" s="24"/>
      <c r="IR647" s="24"/>
      <c r="IS647" s="24"/>
      <c r="IT647" s="24"/>
      <c r="IU647" s="24"/>
      <c r="IV647" s="24"/>
    </row>
    <row r="648" spans="1:256" s="22" customFormat="1" ht="11.25">
      <c r="A648" s="24"/>
      <c r="B648" s="24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  <c r="FJ648" s="24"/>
      <c r="FK648" s="24"/>
      <c r="FL648" s="24"/>
      <c r="FM648" s="24"/>
      <c r="FN648" s="24"/>
      <c r="FO648" s="24"/>
      <c r="FP648" s="24"/>
      <c r="FQ648" s="24"/>
      <c r="FR648" s="24"/>
      <c r="FS648" s="24"/>
      <c r="FT648" s="24"/>
      <c r="FU648" s="24"/>
      <c r="FV648" s="24"/>
      <c r="FW648" s="24"/>
      <c r="FX648" s="24"/>
      <c r="FY648" s="24"/>
      <c r="FZ648" s="24"/>
      <c r="GA648" s="24"/>
      <c r="GB648" s="24"/>
      <c r="GC648" s="24"/>
      <c r="GD648" s="24"/>
      <c r="GE648" s="24"/>
      <c r="GF648" s="24"/>
      <c r="GG648" s="24"/>
      <c r="GH648" s="24"/>
      <c r="GI648" s="24"/>
      <c r="GJ648" s="24"/>
      <c r="GK648" s="24"/>
      <c r="GL648" s="24"/>
      <c r="GM648" s="24"/>
      <c r="GN648" s="24"/>
      <c r="GO648" s="24"/>
      <c r="GP648" s="24"/>
      <c r="GQ648" s="24"/>
      <c r="GR648" s="24"/>
      <c r="GS648" s="24"/>
      <c r="GT648" s="24"/>
      <c r="GU648" s="24"/>
      <c r="GV648" s="24"/>
      <c r="GW648" s="24"/>
      <c r="GX648" s="24"/>
      <c r="GY648" s="24"/>
      <c r="GZ648" s="24"/>
      <c r="HA648" s="24"/>
      <c r="HB648" s="24"/>
      <c r="HC648" s="24"/>
      <c r="HD648" s="24"/>
      <c r="HE648" s="24"/>
      <c r="HF648" s="24"/>
      <c r="HG648" s="24"/>
      <c r="HH648" s="24"/>
      <c r="HI648" s="24"/>
      <c r="HJ648" s="24"/>
      <c r="HK648" s="24"/>
      <c r="HL648" s="24"/>
      <c r="HM648" s="24"/>
      <c r="HN648" s="24"/>
      <c r="HO648" s="24"/>
      <c r="HP648" s="24"/>
      <c r="HQ648" s="24"/>
      <c r="HR648" s="24"/>
      <c r="HS648" s="24"/>
      <c r="HT648" s="24"/>
      <c r="HU648" s="24"/>
      <c r="HV648" s="24"/>
      <c r="HW648" s="24"/>
      <c r="HX648" s="24"/>
      <c r="HY648" s="24"/>
      <c r="HZ648" s="24"/>
      <c r="IA648" s="24"/>
      <c r="IB648" s="24"/>
      <c r="IC648" s="24"/>
      <c r="ID648" s="24"/>
      <c r="IE648" s="24"/>
      <c r="IF648" s="24"/>
      <c r="IG648" s="24"/>
      <c r="IH648" s="24"/>
      <c r="II648" s="24"/>
      <c r="IJ648" s="24"/>
      <c r="IK648" s="24"/>
      <c r="IL648" s="24"/>
      <c r="IM648" s="24"/>
      <c r="IN648" s="24"/>
      <c r="IO648" s="24"/>
      <c r="IP648" s="24"/>
      <c r="IQ648" s="24"/>
      <c r="IR648" s="24"/>
      <c r="IS648" s="24"/>
      <c r="IT648" s="24"/>
      <c r="IU648" s="24"/>
      <c r="IV648" s="24"/>
    </row>
    <row r="649" spans="1:256" s="22" customFormat="1" ht="11.25">
      <c r="A649" s="24"/>
      <c r="B649" s="24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  <c r="FJ649" s="24"/>
      <c r="FK649" s="24"/>
      <c r="FL649" s="24"/>
      <c r="FM649" s="24"/>
      <c r="FN649" s="24"/>
      <c r="FO649" s="24"/>
      <c r="FP649" s="24"/>
      <c r="FQ649" s="24"/>
      <c r="FR649" s="24"/>
      <c r="FS649" s="24"/>
      <c r="FT649" s="24"/>
      <c r="FU649" s="24"/>
      <c r="FV649" s="24"/>
      <c r="FW649" s="24"/>
      <c r="FX649" s="24"/>
      <c r="FY649" s="24"/>
      <c r="FZ649" s="24"/>
      <c r="GA649" s="24"/>
      <c r="GB649" s="24"/>
      <c r="GC649" s="24"/>
      <c r="GD649" s="24"/>
      <c r="GE649" s="24"/>
      <c r="GF649" s="24"/>
      <c r="GG649" s="24"/>
      <c r="GH649" s="24"/>
      <c r="GI649" s="24"/>
      <c r="GJ649" s="24"/>
      <c r="GK649" s="24"/>
      <c r="GL649" s="24"/>
      <c r="GM649" s="24"/>
      <c r="GN649" s="24"/>
      <c r="GO649" s="24"/>
      <c r="GP649" s="24"/>
      <c r="GQ649" s="24"/>
      <c r="GR649" s="24"/>
      <c r="GS649" s="24"/>
      <c r="GT649" s="24"/>
      <c r="GU649" s="24"/>
      <c r="GV649" s="24"/>
      <c r="GW649" s="24"/>
      <c r="GX649" s="24"/>
      <c r="GY649" s="24"/>
      <c r="GZ649" s="24"/>
      <c r="HA649" s="24"/>
      <c r="HB649" s="24"/>
      <c r="HC649" s="24"/>
      <c r="HD649" s="24"/>
      <c r="HE649" s="24"/>
      <c r="HF649" s="24"/>
      <c r="HG649" s="24"/>
      <c r="HH649" s="24"/>
      <c r="HI649" s="24"/>
      <c r="HJ649" s="24"/>
      <c r="HK649" s="24"/>
      <c r="HL649" s="24"/>
      <c r="HM649" s="24"/>
      <c r="HN649" s="24"/>
      <c r="HO649" s="24"/>
      <c r="HP649" s="24"/>
      <c r="HQ649" s="24"/>
      <c r="HR649" s="24"/>
      <c r="HS649" s="24"/>
      <c r="HT649" s="24"/>
      <c r="HU649" s="24"/>
      <c r="HV649" s="24"/>
      <c r="HW649" s="24"/>
      <c r="HX649" s="24"/>
      <c r="HY649" s="24"/>
      <c r="HZ649" s="24"/>
      <c r="IA649" s="24"/>
      <c r="IB649" s="24"/>
      <c r="IC649" s="24"/>
      <c r="ID649" s="24"/>
      <c r="IE649" s="24"/>
      <c r="IF649" s="24"/>
      <c r="IG649" s="24"/>
      <c r="IH649" s="24"/>
      <c r="II649" s="24"/>
      <c r="IJ649" s="24"/>
      <c r="IK649" s="24"/>
      <c r="IL649" s="24"/>
      <c r="IM649" s="24"/>
      <c r="IN649" s="24"/>
      <c r="IO649" s="24"/>
      <c r="IP649" s="24"/>
      <c r="IQ649" s="24"/>
      <c r="IR649" s="24"/>
      <c r="IS649" s="24"/>
      <c r="IT649" s="24"/>
      <c r="IU649" s="24"/>
      <c r="IV649" s="24"/>
    </row>
    <row r="650" spans="1:256" s="22" customFormat="1" ht="11.25">
      <c r="A650" s="24"/>
      <c r="B650" s="24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  <c r="FJ650" s="24"/>
      <c r="FK650" s="24"/>
      <c r="FL650" s="24"/>
      <c r="FM650" s="24"/>
      <c r="FN650" s="24"/>
      <c r="FO650" s="24"/>
      <c r="FP650" s="24"/>
      <c r="FQ650" s="24"/>
      <c r="FR650" s="24"/>
      <c r="FS650" s="24"/>
      <c r="FT650" s="24"/>
      <c r="FU650" s="24"/>
      <c r="FV650" s="24"/>
      <c r="FW650" s="24"/>
      <c r="FX650" s="24"/>
      <c r="FY650" s="24"/>
      <c r="FZ650" s="24"/>
      <c r="GA650" s="24"/>
      <c r="GB650" s="24"/>
      <c r="GC650" s="24"/>
      <c r="GD650" s="24"/>
      <c r="GE650" s="24"/>
      <c r="GF650" s="24"/>
      <c r="GG650" s="24"/>
      <c r="GH650" s="24"/>
      <c r="GI650" s="24"/>
      <c r="GJ650" s="24"/>
      <c r="GK650" s="24"/>
      <c r="GL650" s="24"/>
      <c r="GM650" s="24"/>
      <c r="GN650" s="24"/>
      <c r="GO650" s="24"/>
      <c r="GP650" s="24"/>
      <c r="GQ650" s="24"/>
      <c r="GR650" s="24"/>
      <c r="GS650" s="24"/>
      <c r="GT650" s="24"/>
      <c r="GU650" s="24"/>
      <c r="GV650" s="24"/>
      <c r="GW650" s="24"/>
      <c r="GX650" s="24"/>
      <c r="GY650" s="24"/>
      <c r="GZ650" s="24"/>
      <c r="HA650" s="24"/>
      <c r="HB650" s="24"/>
      <c r="HC650" s="24"/>
      <c r="HD650" s="24"/>
      <c r="HE650" s="24"/>
      <c r="HF650" s="24"/>
      <c r="HG650" s="24"/>
      <c r="HH650" s="24"/>
      <c r="HI650" s="24"/>
      <c r="HJ650" s="24"/>
      <c r="HK650" s="24"/>
      <c r="HL650" s="24"/>
      <c r="HM650" s="24"/>
      <c r="HN650" s="24"/>
      <c r="HO650" s="24"/>
      <c r="HP650" s="24"/>
      <c r="HQ650" s="24"/>
      <c r="HR650" s="24"/>
      <c r="HS650" s="24"/>
      <c r="HT650" s="24"/>
      <c r="HU650" s="24"/>
      <c r="HV650" s="24"/>
      <c r="HW650" s="24"/>
      <c r="HX650" s="24"/>
      <c r="HY650" s="24"/>
      <c r="HZ650" s="24"/>
      <c r="IA650" s="24"/>
      <c r="IB650" s="24"/>
      <c r="IC650" s="24"/>
      <c r="ID650" s="24"/>
      <c r="IE650" s="24"/>
      <c r="IF650" s="24"/>
      <c r="IG650" s="24"/>
      <c r="IH650" s="24"/>
      <c r="II650" s="24"/>
      <c r="IJ650" s="24"/>
      <c r="IK650" s="24"/>
      <c r="IL650" s="24"/>
      <c r="IM650" s="24"/>
      <c r="IN650" s="24"/>
      <c r="IO650" s="24"/>
      <c r="IP650" s="24"/>
      <c r="IQ650" s="24"/>
      <c r="IR650" s="24"/>
      <c r="IS650" s="24"/>
      <c r="IT650" s="24"/>
      <c r="IU650" s="24"/>
      <c r="IV650" s="24"/>
    </row>
    <row r="651" spans="1:256" s="22" customFormat="1" ht="11.25">
      <c r="A651" s="24"/>
      <c r="B651" s="24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</row>
    <row r="652" spans="1:256" s="22" customFormat="1" ht="11.25">
      <c r="A652" s="24"/>
      <c r="B652" s="24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  <c r="FV652" s="24"/>
      <c r="FW652" s="24"/>
      <c r="FX652" s="24"/>
      <c r="FY652" s="24"/>
      <c r="FZ652" s="24"/>
      <c r="GA652" s="24"/>
      <c r="GB652" s="24"/>
      <c r="GC652" s="24"/>
      <c r="GD652" s="24"/>
      <c r="GE652" s="24"/>
      <c r="GF652" s="24"/>
      <c r="GG652" s="24"/>
      <c r="GH652" s="24"/>
      <c r="GI652" s="24"/>
      <c r="GJ652" s="24"/>
      <c r="GK652" s="24"/>
      <c r="GL652" s="24"/>
      <c r="GM652" s="24"/>
      <c r="GN652" s="24"/>
      <c r="GO652" s="24"/>
      <c r="GP652" s="24"/>
      <c r="GQ652" s="24"/>
      <c r="GR652" s="24"/>
      <c r="GS652" s="24"/>
      <c r="GT652" s="24"/>
      <c r="GU652" s="24"/>
      <c r="GV652" s="24"/>
      <c r="GW652" s="24"/>
      <c r="GX652" s="24"/>
      <c r="GY652" s="24"/>
      <c r="GZ652" s="24"/>
      <c r="HA652" s="24"/>
      <c r="HB652" s="24"/>
      <c r="HC652" s="24"/>
      <c r="HD652" s="24"/>
      <c r="HE652" s="24"/>
      <c r="HF652" s="24"/>
      <c r="HG652" s="24"/>
      <c r="HH652" s="24"/>
      <c r="HI652" s="24"/>
      <c r="HJ652" s="24"/>
      <c r="HK652" s="24"/>
      <c r="HL652" s="24"/>
      <c r="HM652" s="24"/>
      <c r="HN652" s="24"/>
      <c r="HO652" s="24"/>
      <c r="HP652" s="24"/>
      <c r="HQ652" s="24"/>
      <c r="HR652" s="24"/>
      <c r="HS652" s="24"/>
      <c r="HT652" s="24"/>
      <c r="HU652" s="24"/>
      <c r="HV652" s="24"/>
      <c r="HW652" s="24"/>
      <c r="HX652" s="24"/>
      <c r="HY652" s="24"/>
      <c r="HZ652" s="24"/>
      <c r="IA652" s="24"/>
      <c r="IB652" s="24"/>
      <c r="IC652" s="24"/>
      <c r="ID652" s="24"/>
      <c r="IE652" s="24"/>
      <c r="IF652" s="24"/>
      <c r="IG652" s="24"/>
      <c r="IH652" s="24"/>
      <c r="II652" s="24"/>
      <c r="IJ652" s="24"/>
      <c r="IK652" s="24"/>
      <c r="IL652" s="24"/>
      <c r="IM652" s="24"/>
      <c r="IN652" s="24"/>
      <c r="IO652" s="24"/>
      <c r="IP652" s="24"/>
      <c r="IQ652" s="24"/>
      <c r="IR652" s="24"/>
      <c r="IS652" s="24"/>
      <c r="IT652" s="24"/>
      <c r="IU652" s="24"/>
      <c r="IV652" s="24"/>
    </row>
    <row r="653" spans="1:256" s="22" customFormat="1" ht="11.25">
      <c r="A653" s="24"/>
      <c r="B653" s="24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  <c r="FJ653" s="24"/>
      <c r="FK653" s="24"/>
      <c r="FL653" s="24"/>
      <c r="FM653" s="24"/>
      <c r="FN653" s="24"/>
      <c r="FO653" s="24"/>
      <c r="FP653" s="24"/>
      <c r="FQ653" s="24"/>
      <c r="FR653" s="24"/>
      <c r="FS653" s="24"/>
      <c r="FT653" s="24"/>
      <c r="FU653" s="24"/>
      <c r="FV653" s="24"/>
      <c r="FW653" s="24"/>
      <c r="FX653" s="24"/>
      <c r="FY653" s="24"/>
      <c r="FZ653" s="24"/>
      <c r="GA653" s="24"/>
      <c r="GB653" s="24"/>
      <c r="GC653" s="24"/>
      <c r="GD653" s="24"/>
      <c r="GE653" s="24"/>
      <c r="GF653" s="24"/>
      <c r="GG653" s="24"/>
      <c r="GH653" s="24"/>
      <c r="GI653" s="24"/>
      <c r="GJ653" s="24"/>
      <c r="GK653" s="24"/>
      <c r="GL653" s="24"/>
      <c r="GM653" s="24"/>
      <c r="GN653" s="24"/>
      <c r="GO653" s="24"/>
      <c r="GP653" s="24"/>
      <c r="GQ653" s="24"/>
      <c r="GR653" s="24"/>
      <c r="GS653" s="24"/>
      <c r="GT653" s="24"/>
      <c r="GU653" s="24"/>
      <c r="GV653" s="24"/>
      <c r="GW653" s="24"/>
      <c r="GX653" s="24"/>
      <c r="GY653" s="24"/>
      <c r="GZ653" s="24"/>
      <c r="HA653" s="24"/>
      <c r="HB653" s="24"/>
      <c r="HC653" s="24"/>
      <c r="HD653" s="24"/>
      <c r="HE653" s="24"/>
      <c r="HF653" s="24"/>
      <c r="HG653" s="24"/>
      <c r="HH653" s="24"/>
      <c r="HI653" s="24"/>
      <c r="HJ653" s="24"/>
      <c r="HK653" s="24"/>
      <c r="HL653" s="24"/>
      <c r="HM653" s="24"/>
      <c r="HN653" s="24"/>
      <c r="HO653" s="24"/>
      <c r="HP653" s="24"/>
      <c r="HQ653" s="24"/>
      <c r="HR653" s="24"/>
      <c r="HS653" s="24"/>
      <c r="HT653" s="24"/>
      <c r="HU653" s="24"/>
      <c r="HV653" s="24"/>
      <c r="HW653" s="24"/>
      <c r="HX653" s="24"/>
      <c r="HY653" s="24"/>
      <c r="HZ653" s="24"/>
      <c r="IA653" s="24"/>
      <c r="IB653" s="24"/>
      <c r="IC653" s="24"/>
      <c r="ID653" s="24"/>
      <c r="IE653" s="24"/>
      <c r="IF653" s="24"/>
      <c r="IG653" s="24"/>
      <c r="IH653" s="24"/>
      <c r="II653" s="24"/>
      <c r="IJ653" s="24"/>
      <c r="IK653" s="24"/>
      <c r="IL653" s="24"/>
      <c r="IM653" s="24"/>
      <c r="IN653" s="24"/>
      <c r="IO653" s="24"/>
      <c r="IP653" s="24"/>
      <c r="IQ653" s="24"/>
      <c r="IR653" s="24"/>
      <c r="IS653" s="24"/>
      <c r="IT653" s="24"/>
      <c r="IU653" s="24"/>
      <c r="IV653" s="24"/>
    </row>
    <row r="654" spans="1:256" s="22" customFormat="1" ht="11.25">
      <c r="A654" s="24" t="s">
        <v>1065</v>
      </c>
      <c r="B654" s="24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  <c r="HT654" s="24"/>
      <c r="HU654" s="24"/>
      <c r="HV654" s="24"/>
      <c r="HW654" s="24"/>
      <c r="HX654" s="24"/>
      <c r="HY654" s="24"/>
      <c r="HZ654" s="24"/>
      <c r="IA654" s="24"/>
      <c r="IB654" s="24"/>
      <c r="IC654" s="24"/>
      <c r="ID654" s="24"/>
      <c r="IE654" s="24"/>
      <c r="IF654" s="24"/>
      <c r="IG654" s="24"/>
      <c r="IH654" s="24"/>
      <c r="II654" s="24"/>
      <c r="IJ654" s="24"/>
      <c r="IK654" s="24"/>
      <c r="IL654" s="24"/>
      <c r="IM654" s="24"/>
      <c r="IN654" s="24"/>
      <c r="IO654" s="24"/>
      <c r="IP654" s="24"/>
      <c r="IQ654" s="24"/>
      <c r="IR654" s="24"/>
      <c r="IS654" s="24"/>
      <c r="IT654" s="24"/>
      <c r="IU654" s="24"/>
      <c r="IV654" s="24"/>
    </row>
    <row r="655" spans="1:256" s="22" customFormat="1" ht="11.25">
      <c r="A655" s="24"/>
      <c r="B655" s="24" t="s">
        <v>1071</v>
      </c>
      <c r="C655" s="27"/>
      <c r="D655" s="27"/>
      <c r="E655" s="27"/>
      <c r="F655" s="27"/>
      <c r="G655" s="27">
        <v>275000</v>
      </c>
      <c r="H655" s="27">
        <f aca="true" t="shared" si="4" ref="H655:H660">G655/25</f>
        <v>11000</v>
      </c>
      <c r="I655" s="27"/>
      <c r="J655" s="27" t="s">
        <v>379</v>
      </c>
      <c r="K655" s="27"/>
      <c r="L655" s="27"/>
      <c r="M655" s="27"/>
      <c r="N655" s="27"/>
      <c r="O655" s="27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  <c r="FJ655" s="24"/>
      <c r="FK655" s="24"/>
      <c r="FL655" s="24"/>
      <c r="FM655" s="24"/>
      <c r="FN655" s="24"/>
      <c r="FO655" s="24"/>
      <c r="FP655" s="24"/>
      <c r="FQ655" s="24"/>
      <c r="FR655" s="24"/>
      <c r="FS655" s="24"/>
      <c r="FT655" s="24"/>
      <c r="FU655" s="24"/>
      <c r="FV655" s="24"/>
      <c r="FW655" s="24"/>
      <c r="FX655" s="24"/>
      <c r="FY655" s="24"/>
      <c r="FZ655" s="24"/>
      <c r="GA655" s="24"/>
      <c r="GB655" s="24"/>
      <c r="GC655" s="24"/>
      <c r="GD655" s="24"/>
      <c r="GE655" s="24"/>
      <c r="GF655" s="24"/>
      <c r="GG655" s="24"/>
      <c r="GH655" s="24"/>
      <c r="GI655" s="24"/>
      <c r="GJ655" s="24"/>
      <c r="GK655" s="24"/>
      <c r="GL655" s="24"/>
      <c r="GM655" s="24"/>
      <c r="GN655" s="24"/>
      <c r="GO655" s="24"/>
      <c r="GP655" s="24"/>
      <c r="GQ655" s="24"/>
      <c r="GR655" s="24"/>
      <c r="GS655" s="24"/>
      <c r="GT655" s="24"/>
      <c r="GU655" s="24"/>
      <c r="GV655" s="24"/>
      <c r="GW655" s="24"/>
      <c r="GX655" s="24"/>
      <c r="GY655" s="24"/>
      <c r="GZ655" s="24"/>
      <c r="HA655" s="24"/>
      <c r="HB655" s="24"/>
      <c r="HC655" s="24"/>
      <c r="HD655" s="24"/>
      <c r="HE655" s="24"/>
      <c r="HF655" s="24"/>
      <c r="HG655" s="24"/>
      <c r="HH655" s="24"/>
      <c r="HI655" s="24"/>
      <c r="HJ655" s="24"/>
      <c r="HK655" s="24"/>
      <c r="HL655" s="24"/>
      <c r="HM655" s="24"/>
      <c r="HN655" s="24"/>
      <c r="HO655" s="24"/>
      <c r="HP655" s="24"/>
      <c r="HQ655" s="24"/>
      <c r="HR655" s="24"/>
      <c r="HS655" s="24"/>
      <c r="HT655" s="24"/>
      <c r="HU655" s="24"/>
      <c r="HV655" s="24"/>
      <c r="HW655" s="24"/>
      <c r="HX655" s="24"/>
      <c r="HY655" s="24"/>
      <c r="HZ655" s="24"/>
      <c r="IA655" s="24"/>
      <c r="IB655" s="24"/>
      <c r="IC655" s="24"/>
      <c r="ID655" s="24"/>
      <c r="IE655" s="24"/>
      <c r="IF655" s="24"/>
      <c r="IG655" s="24"/>
      <c r="IH655" s="24"/>
      <c r="II655" s="24"/>
      <c r="IJ655" s="24"/>
      <c r="IK655" s="24"/>
      <c r="IL655" s="24"/>
      <c r="IM655" s="24"/>
      <c r="IN655" s="24"/>
      <c r="IO655" s="24"/>
      <c r="IP655" s="24"/>
      <c r="IQ655" s="24"/>
      <c r="IR655" s="24"/>
      <c r="IS655" s="24"/>
      <c r="IT655" s="24"/>
      <c r="IU655" s="24"/>
      <c r="IV655" s="24"/>
    </row>
    <row r="656" spans="1:256" s="22" customFormat="1" ht="11.25">
      <c r="A656" s="24"/>
      <c r="B656" s="24" t="s">
        <v>1076</v>
      </c>
      <c r="C656" s="27"/>
      <c r="D656" s="27"/>
      <c r="E656" s="27"/>
      <c r="F656" s="27"/>
      <c r="G656" s="27">
        <v>300000</v>
      </c>
      <c r="H656" s="27">
        <f t="shared" si="4"/>
        <v>12000</v>
      </c>
      <c r="I656" s="27"/>
      <c r="J656" s="27" t="s">
        <v>379</v>
      </c>
      <c r="K656" s="56"/>
      <c r="L656" s="27"/>
      <c r="M656" s="27"/>
      <c r="N656" s="27"/>
      <c r="O656" s="27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  <c r="FV656" s="24"/>
      <c r="FW656" s="24"/>
      <c r="FX656" s="24"/>
      <c r="FY656" s="24"/>
      <c r="FZ656" s="24"/>
      <c r="GA656" s="24"/>
      <c r="GB656" s="24"/>
      <c r="GC656" s="24"/>
      <c r="GD656" s="24"/>
      <c r="GE656" s="24"/>
      <c r="GF656" s="24"/>
      <c r="GG656" s="24"/>
      <c r="GH656" s="24"/>
      <c r="GI656" s="24"/>
      <c r="GJ656" s="24"/>
      <c r="GK656" s="24"/>
      <c r="GL656" s="24"/>
      <c r="GM656" s="24"/>
      <c r="GN656" s="24"/>
      <c r="GO656" s="24"/>
      <c r="GP656" s="24"/>
      <c r="GQ656" s="24"/>
      <c r="GR656" s="24"/>
      <c r="GS656" s="24"/>
      <c r="GT656" s="24"/>
      <c r="GU656" s="24"/>
      <c r="GV656" s="24"/>
      <c r="GW656" s="24"/>
      <c r="GX656" s="24"/>
      <c r="GY656" s="24"/>
      <c r="GZ656" s="24"/>
      <c r="HA656" s="24"/>
      <c r="HB656" s="24"/>
      <c r="HC656" s="24"/>
      <c r="HD656" s="24"/>
      <c r="HE656" s="24"/>
      <c r="HF656" s="24"/>
      <c r="HG656" s="24"/>
      <c r="HH656" s="24"/>
      <c r="HI656" s="24"/>
      <c r="HJ656" s="24"/>
      <c r="HK656" s="24"/>
      <c r="HL656" s="24"/>
      <c r="HM656" s="24"/>
      <c r="HN656" s="24"/>
      <c r="HO656" s="24"/>
      <c r="HP656" s="24"/>
      <c r="HQ656" s="24"/>
      <c r="HR656" s="24"/>
      <c r="HS656" s="24"/>
      <c r="HT656" s="24"/>
      <c r="HU656" s="24"/>
      <c r="HV656" s="24"/>
      <c r="HW656" s="24"/>
      <c r="HX656" s="24"/>
      <c r="HY656" s="24"/>
      <c r="HZ656" s="24"/>
      <c r="IA656" s="24"/>
      <c r="IB656" s="24"/>
      <c r="IC656" s="24"/>
      <c r="ID656" s="24"/>
      <c r="IE656" s="24"/>
      <c r="IF656" s="24"/>
      <c r="IG656" s="24"/>
      <c r="IH656" s="24"/>
      <c r="II656" s="24"/>
      <c r="IJ656" s="24"/>
      <c r="IK656" s="24"/>
      <c r="IL656" s="24"/>
      <c r="IM656" s="24"/>
      <c r="IN656" s="24"/>
      <c r="IO656" s="24"/>
      <c r="IP656" s="24"/>
      <c r="IQ656" s="24"/>
      <c r="IR656" s="24"/>
      <c r="IS656" s="24"/>
      <c r="IT656" s="24"/>
      <c r="IU656" s="24"/>
      <c r="IV656" s="24"/>
    </row>
    <row r="657" spans="1:256" s="22" customFormat="1" ht="11.25">
      <c r="A657" s="24"/>
      <c r="B657" s="24" t="s">
        <v>1077</v>
      </c>
      <c r="C657" s="27"/>
      <c r="D657" s="27"/>
      <c r="E657" s="27"/>
      <c r="F657" s="27"/>
      <c r="G657" s="27">
        <v>500000</v>
      </c>
      <c r="H657" s="27">
        <f t="shared" si="4"/>
        <v>20000</v>
      </c>
      <c r="I657" s="27"/>
      <c r="J657" s="27" t="s">
        <v>379</v>
      </c>
      <c r="K657" s="27"/>
      <c r="L657" s="27"/>
      <c r="M657" s="27"/>
      <c r="N657" s="27"/>
      <c r="O657" s="27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  <c r="FV657" s="24"/>
      <c r="FW657" s="24"/>
      <c r="FX657" s="24"/>
      <c r="FY657" s="24"/>
      <c r="FZ657" s="24"/>
      <c r="GA657" s="24"/>
      <c r="GB657" s="24"/>
      <c r="GC657" s="24"/>
      <c r="GD657" s="24"/>
      <c r="GE657" s="24"/>
      <c r="GF657" s="24"/>
      <c r="GG657" s="24"/>
      <c r="GH657" s="24"/>
      <c r="GI657" s="24"/>
      <c r="GJ657" s="24"/>
      <c r="GK657" s="24"/>
      <c r="GL657" s="24"/>
      <c r="GM657" s="24"/>
      <c r="GN657" s="24"/>
      <c r="GO657" s="24"/>
      <c r="GP657" s="24"/>
      <c r="GQ657" s="24"/>
      <c r="GR657" s="24"/>
      <c r="GS657" s="24"/>
      <c r="GT657" s="24"/>
      <c r="GU657" s="24"/>
      <c r="GV657" s="24"/>
      <c r="GW657" s="24"/>
      <c r="GX657" s="24"/>
      <c r="GY657" s="24"/>
      <c r="GZ657" s="24"/>
      <c r="HA657" s="24"/>
      <c r="HB657" s="24"/>
      <c r="HC657" s="24"/>
      <c r="HD657" s="24"/>
      <c r="HE657" s="24"/>
      <c r="HF657" s="24"/>
      <c r="HG657" s="24"/>
      <c r="HH657" s="24"/>
      <c r="HI657" s="24"/>
      <c r="HJ657" s="24"/>
      <c r="HK657" s="24"/>
      <c r="HL657" s="24"/>
      <c r="HM657" s="24"/>
      <c r="HN657" s="24"/>
      <c r="HO657" s="24"/>
      <c r="HP657" s="24"/>
      <c r="HQ657" s="24"/>
      <c r="HR657" s="24"/>
      <c r="HS657" s="24"/>
      <c r="HT657" s="24"/>
      <c r="HU657" s="24"/>
      <c r="HV657" s="24"/>
      <c r="HW657" s="24"/>
      <c r="HX657" s="24"/>
      <c r="HY657" s="24"/>
      <c r="HZ657" s="24"/>
      <c r="IA657" s="24"/>
      <c r="IB657" s="24"/>
      <c r="IC657" s="24"/>
      <c r="ID657" s="24"/>
      <c r="IE657" s="24"/>
      <c r="IF657" s="24"/>
      <c r="IG657" s="24"/>
      <c r="IH657" s="24"/>
      <c r="II657" s="24"/>
      <c r="IJ657" s="24"/>
      <c r="IK657" s="24"/>
      <c r="IL657" s="24"/>
      <c r="IM657" s="24"/>
      <c r="IN657" s="24"/>
      <c r="IO657" s="24"/>
      <c r="IP657" s="24"/>
      <c r="IQ657" s="24"/>
      <c r="IR657" s="24"/>
      <c r="IS657" s="24"/>
      <c r="IT657" s="24"/>
      <c r="IU657" s="24"/>
      <c r="IV657" s="24"/>
    </row>
    <row r="658" spans="1:256" s="22" customFormat="1" ht="11.25">
      <c r="A658" s="24"/>
      <c r="B658" s="24" t="s">
        <v>1072</v>
      </c>
      <c r="C658" s="27"/>
      <c r="D658" s="27"/>
      <c r="E658" s="27"/>
      <c r="F658" s="27"/>
      <c r="G658" s="27">
        <v>750000</v>
      </c>
      <c r="H658" s="27">
        <f t="shared" si="4"/>
        <v>30000</v>
      </c>
      <c r="I658" s="27"/>
      <c r="J658" s="27" t="s">
        <v>379</v>
      </c>
      <c r="K658" s="27"/>
      <c r="L658" s="27"/>
      <c r="M658" s="27"/>
      <c r="N658" s="27"/>
      <c r="O658" s="27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  <c r="FJ658" s="24"/>
      <c r="FK658" s="24"/>
      <c r="FL658" s="24"/>
      <c r="FM658" s="24"/>
      <c r="FN658" s="24"/>
      <c r="FO658" s="24"/>
      <c r="FP658" s="24"/>
      <c r="FQ658" s="24"/>
      <c r="FR658" s="24"/>
      <c r="FS658" s="24"/>
      <c r="FT658" s="24"/>
      <c r="FU658" s="24"/>
      <c r="FV658" s="24"/>
      <c r="FW658" s="24"/>
      <c r="FX658" s="24"/>
      <c r="FY658" s="24"/>
      <c r="FZ658" s="24"/>
      <c r="GA658" s="24"/>
      <c r="GB658" s="24"/>
      <c r="GC658" s="24"/>
      <c r="GD658" s="24"/>
      <c r="GE658" s="24"/>
      <c r="GF658" s="24"/>
      <c r="GG658" s="24"/>
      <c r="GH658" s="24"/>
      <c r="GI658" s="24"/>
      <c r="GJ658" s="24"/>
      <c r="GK658" s="24"/>
      <c r="GL658" s="24"/>
      <c r="GM658" s="24"/>
      <c r="GN658" s="24"/>
      <c r="GO658" s="24"/>
      <c r="GP658" s="24"/>
      <c r="GQ658" s="24"/>
      <c r="GR658" s="24"/>
      <c r="GS658" s="24"/>
      <c r="GT658" s="24"/>
      <c r="GU658" s="24"/>
      <c r="GV658" s="24"/>
      <c r="GW658" s="24"/>
      <c r="GX658" s="24"/>
      <c r="GY658" s="24"/>
      <c r="GZ658" s="24"/>
      <c r="HA658" s="24"/>
      <c r="HB658" s="24"/>
      <c r="HC658" s="24"/>
      <c r="HD658" s="24"/>
      <c r="HE658" s="24"/>
      <c r="HF658" s="24"/>
      <c r="HG658" s="24"/>
      <c r="HH658" s="24"/>
      <c r="HI658" s="24"/>
      <c r="HJ658" s="24"/>
      <c r="HK658" s="24"/>
      <c r="HL658" s="24"/>
      <c r="HM658" s="24"/>
      <c r="HN658" s="24"/>
      <c r="HO658" s="24"/>
      <c r="HP658" s="24"/>
      <c r="HQ658" s="24"/>
      <c r="HR658" s="24"/>
      <c r="HS658" s="24"/>
      <c r="HT658" s="24"/>
      <c r="HU658" s="24"/>
      <c r="HV658" s="24"/>
      <c r="HW658" s="24"/>
      <c r="HX658" s="24"/>
      <c r="HY658" s="24"/>
      <c r="HZ658" s="24"/>
      <c r="IA658" s="24"/>
      <c r="IB658" s="24"/>
      <c r="IC658" s="24"/>
      <c r="ID658" s="24"/>
      <c r="IE658" s="24"/>
      <c r="IF658" s="24"/>
      <c r="IG658" s="24"/>
      <c r="IH658" s="24"/>
      <c r="II658" s="24"/>
      <c r="IJ658" s="24"/>
      <c r="IK658" s="24"/>
      <c r="IL658" s="24"/>
      <c r="IM658" s="24"/>
      <c r="IN658" s="24"/>
      <c r="IO658" s="24"/>
      <c r="IP658" s="24"/>
      <c r="IQ658" s="24"/>
      <c r="IR658" s="24"/>
      <c r="IS658" s="24"/>
      <c r="IT658" s="24"/>
      <c r="IU658" s="24"/>
      <c r="IV658" s="24"/>
    </row>
    <row r="659" spans="1:256" s="22" customFormat="1" ht="11.25">
      <c r="A659" s="24"/>
      <c r="B659" s="24" t="s">
        <v>1073</v>
      </c>
      <c r="C659" s="27"/>
      <c r="D659" s="27"/>
      <c r="E659" s="27"/>
      <c r="F659" s="27"/>
      <c r="G659" s="27">
        <v>750000</v>
      </c>
      <c r="H659" s="27">
        <f t="shared" si="4"/>
        <v>30000</v>
      </c>
      <c r="I659" s="27"/>
      <c r="J659" s="27" t="s">
        <v>379</v>
      </c>
      <c r="K659" s="27"/>
      <c r="L659" s="27"/>
      <c r="M659" s="27"/>
      <c r="N659" s="27"/>
      <c r="O659" s="27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  <c r="FJ659" s="24"/>
      <c r="FK659" s="24"/>
      <c r="FL659" s="24"/>
      <c r="FM659" s="24"/>
      <c r="FN659" s="24"/>
      <c r="FO659" s="24"/>
      <c r="FP659" s="24"/>
      <c r="FQ659" s="24"/>
      <c r="FR659" s="24"/>
      <c r="FS659" s="24"/>
      <c r="FT659" s="24"/>
      <c r="FU659" s="24"/>
      <c r="FV659" s="24"/>
      <c r="FW659" s="24"/>
      <c r="FX659" s="24"/>
      <c r="FY659" s="24"/>
      <c r="FZ659" s="24"/>
      <c r="GA659" s="24"/>
      <c r="GB659" s="24"/>
      <c r="GC659" s="24"/>
      <c r="GD659" s="24"/>
      <c r="GE659" s="24"/>
      <c r="GF659" s="24"/>
      <c r="GG659" s="24"/>
      <c r="GH659" s="24"/>
      <c r="GI659" s="24"/>
      <c r="GJ659" s="24"/>
      <c r="GK659" s="24"/>
      <c r="GL659" s="24"/>
      <c r="GM659" s="24"/>
      <c r="GN659" s="24"/>
      <c r="GO659" s="24"/>
      <c r="GP659" s="24"/>
      <c r="GQ659" s="24"/>
      <c r="GR659" s="24"/>
      <c r="GS659" s="24"/>
      <c r="GT659" s="24"/>
      <c r="GU659" s="24"/>
      <c r="GV659" s="24"/>
      <c r="GW659" s="24"/>
      <c r="GX659" s="24"/>
      <c r="GY659" s="24"/>
      <c r="GZ659" s="24"/>
      <c r="HA659" s="24"/>
      <c r="HB659" s="24"/>
      <c r="HC659" s="24"/>
      <c r="HD659" s="24"/>
      <c r="HE659" s="24"/>
      <c r="HF659" s="24"/>
      <c r="HG659" s="24"/>
      <c r="HH659" s="24"/>
      <c r="HI659" s="24"/>
      <c r="HJ659" s="24"/>
      <c r="HK659" s="24"/>
      <c r="HL659" s="24"/>
      <c r="HM659" s="24"/>
      <c r="HN659" s="24"/>
      <c r="HO659" s="24"/>
      <c r="HP659" s="24"/>
      <c r="HQ659" s="24"/>
      <c r="HR659" s="24"/>
      <c r="HS659" s="24"/>
      <c r="HT659" s="24"/>
      <c r="HU659" s="24"/>
      <c r="HV659" s="24"/>
      <c r="HW659" s="24"/>
      <c r="HX659" s="24"/>
      <c r="HY659" s="24"/>
      <c r="HZ659" s="24"/>
      <c r="IA659" s="24"/>
      <c r="IB659" s="24"/>
      <c r="IC659" s="24"/>
      <c r="ID659" s="24"/>
      <c r="IE659" s="24"/>
      <c r="IF659" s="24"/>
      <c r="IG659" s="24"/>
      <c r="IH659" s="24"/>
      <c r="II659" s="24"/>
      <c r="IJ659" s="24"/>
      <c r="IK659" s="24"/>
      <c r="IL659" s="24"/>
      <c r="IM659" s="24"/>
      <c r="IN659" s="24"/>
      <c r="IO659" s="24"/>
      <c r="IP659" s="24"/>
      <c r="IQ659" s="24"/>
      <c r="IR659" s="24"/>
      <c r="IS659" s="24"/>
      <c r="IT659" s="24"/>
      <c r="IU659" s="24"/>
      <c r="IV659" s="24"/>
    </row>
    <row r="660" spans="1:256" s="22" customFormat="1" ht="11.25">
      <c r="A660" s="24"/>
      <c r="B660" s="24" t="s">
        <v>1074</v>
      </c>
      <c r="C660" s="27"/>
      <c r="D660" s="27"/>
      <c r="E660" s="27"/>
      <c r="F660" s="27"/>
      <c r="G660" s="27">
        <v>1000000</v>
      </c>
      <c r="H660" s="27">
        <f t="shared" si="4"/>
        <v>40000</v>
      </c>
      <c r="I660" s="27"/>
      <c r="J660" s="27" t="s">
        <v>379</v>
      </c>
      <c r="K660" s="27"/>
      <c r="L660" s="27"/>
      <c r="M660" s="27"/>
      <c r="N660" s="27"/>
      <c r="O660" s="27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  <c r="FJ660" s="24"/>
      <c r="FK660" s="24"/>
      <c r="FL660" s="24"/>
      <c r="FM660" s="24"/>
      <c r="FN660" s="24"/>
      <c r="FO660" s="24"/>
      <c r="FP660" s="24"/>
      <c r="FQ660" s="24"/>
      <c r="FR660" s="24"/>
      <c r="FS660" s="24"/>
      <c r="FT660" s="24"/>
      <c r="FU660" s="24"/>
      <c r="FV660" s="24"/>
      <c r="FW660" s="24"/>
      <c r="FX660" s="24"/>
      <c r="FY660" s="24"/>
      <c r="FZ660" s="24"/>
      <c r="GA660" s="24"/>
      <c r="GB660" s="24"/>
      <c r="GC660" s="24"/>
      <c r="GD660" s="24"/>
      <c r="GE660" s="24"/>
      <c r="GF660" s="24"/>
      <c r="GG660" s="24"/>
      <c r="GH660" s="24"/>
      <c r="GI660" s="24"/>
      <c r="GJ660" s="24"/>
      <c r="GK660" s="24"/>
      <c r="GL660" s="24"/>
      <c r="GM660" s="24"/>
      <c r="GN660" s="24"/>
      <c r="GO660" s="24"/>
      <c r="GP660" s="24"/>
      <c r="GQ660" s="24"/>
      <c r="GR660" s="24"/>
      <c r="GS660" s="24"/>
      <c r="GT660" s="24"/>
      <c r="GU660" s="24"/>
      <c r="GV660" s="24"/>
      <c r="GW660" s="24"/>
      <c r="GX660" s="24"/>
      <c r="GY660" s="24"/>
      <c r="GZ660" s="24"/>
      <c r="HA660" s="24"/>
      <c r="HB660" s="24"/>
      <c r="HC660" s="24"/>
      <c r="HD660" s="24"/>
      <c r="HE660" s="24"/>
      <c r="HF660" s="24"/>
      <c r="HG660" s="24"/>
      <c r="HH660" s="24"/>
      <c r="HI660" s="24"/>
      <c r="HJ660" s="24"/>
      <c r="HK660" s="24"/>
      <c r="HL660" s="24"/>
      <c r="HM660" s="24"/>
      <c r="HN660" s="24"/>
      <c r="HO660" s="24"/>
      <c r="HP660" s="24"/>
      <c r="HQ660" s="24"/>
      <c r="HR660" s="24"/>
      <c r="HS660" s="24"/>
      <c r="HT660" s="24"/>
      <c r="HU660" s="24"/>
      <c r="HV660" s="24"/>
      <c r="HW660" s="24"/>
      <c r="HX660" s="24"/>
      <c r="HY660" s="24"/>
      <c r="HZ660" s="24"/>
      <c r="IA660" s="24"/>
      <c r="IB660" s="24"/>
      <c r="IC660" s="24"/>
      <c r="ID660" s="24"/>
      <c r="IE660" s="24"/>
      <c r="IF660" s="24"/>
      <c r="IG660" s="24"/>
      <c r="IH660" s="24"/>
      <c r="II660" s="24"/>
      <c r="IJ660" s="24"/>
      <c r="IK660" s="24"/>
      <c r="IL660" s="24"/>
      <c r="IM660" s="24"/>
      <c r="IN660" s="24"/>
      <c r="IO660" s="24"/>
      <c r="IP660" s="24"/>
      <c r="IQ660" s="24"/>
      <c r="IR660" s="24"/>
      <c r="IS660" s="24"/>
      <c r="IT660" s="24"/>
      <c r="IU660" s="24"/>
      <c r="IV660" s="24"/>
    </row>
    <row r="661" spans="1:256" s="22" customFormat="1" ht="11.25">
      <c r="A661" s="24"/>
      <c r="B661" s="24" t="s">
        <v>1075</v>
      </c>
      <c r="C661" s="27"/>
      <c r="D661" s="27"/>
      <c r="E661" s="27"/>
      <c r="F661" s="27"/>
      <c r="G661" s="27">
        <v>1500000</v>
      </c>
      <c r="H661" s="27">
        <f>G661/25</f>
        <v>60000</v>
      </c>
      <c r="I661" s="27"/>
      <c r="J661" s="27" t="s">
        <v>681</v>
      </c>
      <c r="K661" s="27"/>
      <c r="L661" s="27"/>
      <c r="M661" s="27"/>
      <c r="N661" s="27"/>
      <c r="O661" s="27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  <c r="FV661" s="24"/>
      <c r="FW661" s="24"/>
      <c r="FX661" s="24"/>
      <c r="FY661" s="24"/>
      <c r="FZ661" s="24"/>
      <c r="GA661" s="24"/>
      <c r="GB661" s="24"/>
      <c r="GC661" s="24"/>
      <c r="GD661" s="24"/>
      <c r="GE661" s="24"/>
      <c r="GF661" s="24"/>
      <c r="GG661" s="24"/>
      <c r="GH661" s="24"/>
      <c r="GI661" s="24"/>
      <c r="GJ661" s="24"/>
      <c r="GK661" s="24"/>
      <c r="GL661" s="24"/>
      <c r="GM661" s="24"/>
      <c r="GN661" s="24"/>
      <c r="GO661" s="24"/>
      <c r="GP661" s="24"/>
      <c r="GQ661" s="24"/>
      <c r="GR661" s="24"/>
      <c r="GS661" s="24"/>
      <c r="GT661" s="24"/>
      <c r="GU661" s="24"/>
      <c r="GV661" s="24"/>
      <c r="GW661" s="24"/>
      <c r="GX661" s="24"/>
      <c r="GY661" s="24"/>
      <c r="GZ661" s="24"/>
      <c r="HA661" s="24"/>
      <c r="HB661" s="24"/>
      <c r="HC661" s="24"/>
      <c r="HD661" s="24"/>
      <c r="HE661" s="24"/>
      <c r="HF661" s="24"/>
      <c r="HG661" s="24"/>
      <c r="HH661" s="24"/>
      <c r="HI661" s="24"/>
      <c r="HJ661" s="24"/>
      <c r="HK661" s="24"/>
      <c r="HL661" s="24"/>
      <c r="HM661" s="24"/>
      <c r="HN661" s="24"/>
      <c r="HO661" s="24"/>
      <c r="HP661" s="24"/>
      <c r="HQ661" s="24"/>
      <c r="HR661" s="24"/>
      <c r="HS661" s="24"/>
      <c r="HT661" s="24"/>
      <c r="HU661" s="24"/>
      <c r="HV661" s="24"/>
      <c r="HW661" s="24"/>
      <c r="HX661" s="24"/>
      <c r="HY661" s="24"/>
      <c r="HZ661" s="24"/>
      <c r="IA661" s="24"/>
      <c r="IB661" s="24"/>
      <c r="IC661" s="24"/>
      <c r="ID661" s="24"/>
      <c r="IE661" s="24"/>
      <c r="IF661" s="24"/>
      <c r="IG661" s="24"/>
      <c r="IH661" s="24"/>
      <c r="II661" s="24"/>
      <c r="IJ661" s="24"/>
      <c r="IK661" s="24"/>
      <c r="IL661" s="24"/>
      <c r="IM661" s="24"/>
      <c r="IN661" s="24"/>
      <c r="IO661" s="24"/>
      <c r="IP661" s="24"/>
      <c r="IQ661" s="24"/>
      <c r="IR661" s="24"/>
      <c r="IS661" s="24"/>
      <c r="IT661" s="24"/>
      <c r="IU661" s="24"/>
      <c r="IV661" s="24"/>
    </row>
    <row r="662" spans="1:256" s="22" customFormat="1" ht="11.25">
      <c r="A662" s="24"/>
      <c r="B662" s="24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  <c r="FV662" s="24"/>
      <c r="FW662" s="24"/>
      <c r="FX662" s="24"/>
      <c r="FY662" s="24"/>
      <c r="FZ662" s="24"/>
      <c r="GA662" s="24"/>
      <c r="GB662" s="24"/>
      <c r="GC662" s="24"/>
      <c r="GD662" s="24"/>
      <c r="GE662" s="24"/>
      <c r="GF662" s="24"/>
      <c r="GG662" s="24"/>
      <c r="GH662" s="24"/>
      <c r="GI662" s="24"/>
      <c r="GJ662" s="24"/>
      <c r="GK662" s="24"/>
      <c r="GL662" s="24"/>
      <c r="GM662" s="24"/>
      <c r="GN662" s="24"/>
      <c r="GO662" s="24"/>
      <c r="GP662" s="24"/>
      <c r="GQ662" s="24"/>
      <c r="GR662" s="24"/>
      <c r="GS662" s="24"/>
      <c r="GT662" s="24"/>
      <c r="GU662" s="24"/>
      <c r="GV662" s="24"/>
      <c r="GW662" s="24"/>
      <c r="GX662" s="24"/>
      <c r="GY662" s="24"/>
      <c r="GZ662" s="24"/>
      <c r="HA662" s="24"/>
      <c r="HB662" s="24"/>
      <c r="HC662" s="24"/>
      <c r="HD662" s="24"/>
      <c r="HE662" s="24"/>
      <c r="HF662" s="24"/>
      <c r="HG662" s="24"/>
      <c r="HH662" s="24"/>
      <c r="HI662" s="24"/>
      <c r="HJ662" s="24"/>
      <c r="HK662" s="24"/>
      <c r="HL662" s="24"/>
      <c r="HM662" s="24"/>
      <c r="HN662" s="24"/>
      <c r="HO662" s="24"/>
      <c r="HP662" s="24"/>
      <c r="HQ662" s="24"/>
      <c r="HR662" s="24"/>
      <c r="HS662" s="24"/>
      <c r="HT662" s="24"/>
      <c r="HU662" s="24"/>
      <c r="HV662" s="24"/>
      <c r="HW662" s="24"/>
      <c r="HX662" s="24"/>
      <c r="HY662" s="24"/>
      <c r="HZ662" s="24"/>
      <c r="IA662" s="24"/>
      <c r="IB662" s="24"/>
      <c r="IC662" s="24"/>
      <c r="ID662" s="24"/>
      <c r="IE662" s="24"/>
      <c r="IF662" s="24"/>
      <c r="IG662" s="24"/>
      <c r="IH662" s="24"/>
      <c r="II662" s="24"/>
      <c r="IJ662" s="24"/>
      <c r="IK662" s="24"/>
      <c r="IL662" s="24"/>
      <c r="IM662" s="24"/>
      <c r="IN662" s="24"/>
      <c r="IO662" s="24"/>
      <c r="IP662" s="24"/>
      <c r="IQ662" s="24"/>
      <c r="IR662" s="24"/>
      <c r="IS662" s="24"/>
      <c r="IT662" s="24"/>
      <c r="IU662" s="24"/>
      <c r="IV662" s="24"/>
    </row>
    <row r="663" spans="1:256" s="22" customFormat="1" ht="11.25">
      <c r="A663" s="24"/>
      <c r="B663" s="24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  <c r="FV663" s="24"/>
      <c r="FW663" s="24"/>
      <c r="FX663" s="24"/>
      <c r="FY663" s="24"/>
      <c r="FZ663" s="24"/>
      <c r="GA663" s="24"/>
      <c r="GB663" s="24"/>
      <c r="GC663" s="24"/>
      <c r="GD663" s="24"/>
      <c r="GE663" s="24"/>
      <c r="GF663" s="24"/>
      <c r="GG663" s="24"/>
      <c r="GH663" s="24"/>
      <c r="GI663" s="24"/>
      <c r="GJ663" s="24"/>
      <c r="GK663" s="24"/>
      <c r="GL663" s="24"/>
      <c r="GM663" s="24"/>
      <c r="GN663" s="24"/>
      <c r="GO663" s="24"/>
      <c r="GP663" s="24"/>
      <c r="GQ663" s="24"/>
      <c r="GR663" s="24"/>
      <c r="GS663" s="24"/>
      <c r="GT663" s="24"/>
      <c r="GU663" s="24"/>
      <c r="GV663" s="24"/>
      <c r="GW663" s="24"/>
      <c r="GX663" s="24"/>
      <c r="GY663" s="24"/>
      <c r="GZ663" s="24"/>
      <c r="HA663" s="24"/>
      <c r="HB663" s="24"/>
      <c r="HC663" s="24"/>
      <c r="HD663" s="24"/>
      <c r="HE663" s="24"/>
      <c r="HF663" s="24"/>
      <c r="HG663" s="24"/>
      <c r="HH663" s="24"/>
      <c r="HI663" s="24"/>
      <c r="HJ663" s="24"/>
      <c r="HK663" s="24"/>
      <c r="HL663" s="24"/>
      <c r="HM663" s="24"/>
      <c r="HN663" s="24"/>
      <c r="HO663" s="24"/>
      <c r="HP663" s="24"/>
      <c r="HQ663" s="24"/>
      <c r="HR663" s="24"/>
      <c r="HS663" s="24"/>
      <c r="HT663" s="24"/>
      <c r="HU663" s="24"/>
      <c r="HV663" s="24"/>
      <c r="HW663" s="24"/>
      <c r="HX663" s="24"/>
      <c r="HY663" s="24"/>
      <c r="HZ663" s="24"/>
      <c r="IA663" s="24"/>
      <c r="IB663" s="24"/>
      <c r="IC663" s="24"/>
      <c r="ID663" s="24"/>
      <c r="IE663" s="24"/>
      <c r="IF663" s="24"/>
      <c r="IG663" s="24"/>
      <c r="IH663" s="24"/>
      <c r="II663" s="24"/>
      <c r="IJ663" s="24"/>
      <c r="IK663" s="24"/>
      <c r="IL663" s="24"/>
      <c r="IM663" s="24"/>
      <c r="IN663" s="24"/>
      <c r="IO663" s="24"/>
      <c r="IP663" s="24"/>
      <c r="IQ663" s="24"/>
      <c r="IR663" s="24"/>
      <c r="IS663" s="24"/>
      <c r="IT663" s="24"/>
      <c r="IU663" s="24"/>
      <c r="IV663" s="24"/>
    </row>
    <row r="664" spans="1:256" s="22" customFormat="1" ht="11.25">
      <c r="A664" s="24"/>
      <c r="B664" s="24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  <c r="FV664" s="24"/>
      <c r="FW664" s="24"/>
      <c r="FX664" s="24"/>
      <c r="FY664" s="24"/>
      <c r="FZ664" s="24"/>
      <c r="GA664" s="24"/>
      <c r="GB664" s="24"/>
      <c r="GC664" s="24"/>
      <c r="GD664" s="24"/>
      <c r="GE664" s="24"/>
      <c r="GF664" s="24"/>
      <c r="GG664" s="24"/>
      <c r="GH664" s="24"/>
      <c r="GI664" s="24"/>
      <c r="GJ664" s="24"/>
      <c r="GK664" s="24"/>
      <c r="GL664" s="24"/>
      <c r="GM664" s="24"/>
      <c r="GN664" s="24"/>
      <c r="GO664" s="24"/>
      <c r="GP664" s="24"/>
      <c r="GQ664" s="24"/>
      <c r="GR664" s="24"/>
      <c r="GS664" s="24"/>
      <c r="GT664" s="24"/>
      <c r="GU664" s="24"/>
      <c r="GV664" s="24"/>
      <c r="GW664" s="24"/>
      <c r="GX664" s="24"/>
      <c r="GY664" s="24"/>
      <c r="GZ664" s="24"/>
      <c r="HA664" s="24"/>
      <c r="HB664" s="24"/>
      <c r="HC664" s="24"/>
      <c r="HD664" s="24"/>
      <c r="HE664" s="24"/>
      <c r="HF664" s="24"/>
      <c r="HG664" s="24"/>
      <c r="HH664" s="24"/>
      <c r="HI664" s="24"/>
      <c r="HJ664" s="24"/>
      <c r="HK664" s="24"/>
      <c r="HL664" s="24"/>
      <c r="HM664" s="24"/>
      <c r="HN664" s="24"/>
      <c r="HO664" s="24"/>
      <c r="HP664" s="24"/>
      <c r="HQ664" s="24"/>
      <c r="HR664" s="24"/>
      <c r="HS664" s="24"/>
      <c r="HT664" s="24"/>
      <c r="HU664" s="24"/>
      <c r="HV664" s="24"/>
      <c r="HW664" s="24"/>
      <c r="HX664" s="24"/>
      <c r="HY664" s="24"/>
      <c r="HZ664" s="24"/>
      <c r="IA664" s="24"/>
      <c r="IB664" s="24"/>
      <c r="IC664" s="24"/>
      <c r="ID664" s="24"/>
      <c r="IE664" s="24"/>
      <c r="IF664" s="24"/>
      <c r="IG664" s="24"/>
      <c r="IH664" s="24"/>
      <c r="II664" s="24"/>
      <c r="IJ664" s="24"/>
      <c r="IK664" s="24"/>
      <c r="IL664" s="24"/>
      <c r="IM664" s="24"/>
      <c r="IN664" s="24"/>
      <c r="IO664" s="24"/>
      <c r="IP664" s="24"/>
      <c r="IQ664" s="24"/>
      <c r="IR664" s="24"/>
      <c r="IS664" s="24"/>
      <c r="IT664" s="24"/>
      <c r="IU664" s="24"/>
      <c r="IV664" s="24"/>
    </row>
    <row r="665" spans="1:256" s="22" customFormat="1" ht="11.25">
      <c r="A665" s="24"/>
      <c r="B665" s="24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  <c r="FJ665" s="24"/>
      <c r="FK665" s="24"/>
      <c r="FL665" s="24"/>
      <c r="FM665" s="24"/>
      <c r="FN665" s="24"/>
      <c r="FO665" s="24"/>
      <c r="FP665" s="24"/>
      <c r="FQ665" s="24"/>
      <c r="FR665" s="24"/>
      <c r="FS665" s="24"/>
      <c r="FT665" s="24"/>
      <c r="FU665" s="24"/>
      <c r="FV665" s="24"/>
      <c r="FW665" s="24"/>
      <c r="FX665" s="24"/>
      <c r="FY665" s="24"/>
      <c r="FZ665" s="24"/>
      <c r="GA665" s="24"/>
      <c r="GB665" s="24"/>
      <c r="GC665" s="24"/>
      <c r="GD665" s="24"/>
      <c r="GE665" s="24"/>
      <c r="GF665" s="24"/>
      <c r="GG665" s="24"/>
      <c r="GH665" s="24"/>
      <c r="GI665" s="24"/>
      <c r="GJ665" s="24"/>
      <c r="GK665" s="24"/>
      <c r="GL665" s="24"/>
      <c r="GM665" s="24"/>
      <c r="GN665" s="24"/>
      <c r="GO665" s="24"/>
      <c r="GP665" s="24"/>
      <c r="GQ665" s="24"/>
      <c r="GR665" s="24"/>
      <c r="GS665" s="24"/>
      <c r="GT665" s="24"/>
      <c r="GU665" s="24"/>
      <c r="GV665" s="24"/>
      <c r="GW665" s="24"/>
      <c r="GX665" s="24"/>
      <c r="GY665" s="24"/>
      <c r="GZ665" s="24"/>
      <c r="HA665" s="24"/>
      <c r="HB665" s="24"/>
      <c r="HC665" s="24"/>
      <c r="HD665" s="24"/>
      <c r="HE665" s="24"/>
      <c r="HF665" s="24"/>
      <c r="HG665" s="24"/>
      <c r="HH665" s="24"/>
      <c r="HI665" s="24"/>
      <c r="HJ665" s="24"/>
      <c r="HK665" s="24"/>
      <c r="HL665" s="24"/>
      <c r="HM665" s="24"/>
      <c r="HN665" s="24"/>
      <c r="HO665" s="24"/>
      <c r="HP665" s="24"/>
      <c r="HQ665" s="24"/>
      <c r="HR665" s="24"/>
      <c r="HS665" s="24"/>
      <c r="HT665" s="24"/>
      <c r="HU665" s="24"/>
      <c r="HV665" s="24"/>
      <c r="HW665" s="24"/>
      <c r="HX665" s="24"/>
      <c r="HY665" s="24"/>
      <c r="HZ665" s="24"/>
      <c r="IA665" s="24"/>
      <c r="IB665" s="24"/>
      <c r="IC665" s="24"/>
      <c r="ID665" s="24"/>
      <c r="IE665" s="24"/>
      <c r="IF665" s="24"/>
      <c r="IG665" s="24"/>
      <c r="IH665" s="24"/>
      <c r="II665" s="24"/>
      <c r="IJ665" s="24"/>
      <c r="IK665" s="24"/>
      <c r="IL665" s="24"/>
      <c r="IM665" s="24"/>
      <c r="IN665" s="24"/>
      <c r="IO665" s="24"/>
      <c r="IP665" s="24"/>
      <c r="IQ665" s="24"/>
      <c r="IR665" s="24"/>
      <c r="IS665" s="24"/>
      <c r="IT665" s="24"/>
      <c r="IU665" s="24"/>
      <c r="IV665" s="24"/>
    </row>
    <row r="666" spans="1:256" s="22" customFormat="1" ht="11.25">
      <c r="A666" s="24"/>
      <c r="B666" s="24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  <c r="FV666" s="24"/>
      <c r="FW666" s="24"/>
      <c r="FX666" s="24"/>
      <c r="FY666" s="24"/>
      <c r="FZ666" s="24"/>
      <c r="GA666" s="24"/>
      <c r="GB666" s="24"/>
      <c r="GC666" s="24"/>
      <c r="GD666" s="24"/>
      <c r="GE666" s="24"/>
      <c r="GF666" s="24"/>
      <c r="GG666" s="24"/>
      <c r="GH666" s="24"/>
      <c r="GI666" s="24"/>
      <c r="GJ666" s="24"/>
      <c r="GK666" s="24"/>
      <c r="GL666" s="24"/>
      <c r="GM666" s="24"/>
      <c r="GN666" s="24"/>
      <c r="GO666" s="24"/>
      <c r="GP666" s="24"/>
      <c r="GQ666" s="24"/>
      <c r="GR666" s="24"/>
      <c r="GS666" s="24"/>
      <c r="GT666" s="24"/>
      <c r="GU666" s="24"/>
      <c r="GV666" s="24"/>
      <c r="GW666" s="24"/>
      <c r="GX666" s="24"/>
      <c r="GY666" s="24"/>
      <c r="GZ666" s="24"/>
      <c r="HA666" s="24"/>
      <c r="HB666" s="24"/>
      <c r="HC666" s="24"/>
      <c r="HD666" s="24"/>
      <c r="HE666" s="24"/>
      <c r="HF666" s="24"/>
      <c r="HG666" s="24"/>
      <c r="HH666" s="24"/>
      <c r="HI666" s="24"/>
      <c r="HJ666" s="24"/>
      <c r="HK666" s="24"/>
      <c r="HL666" s="24"/>
      <c r="HM666" s="24"/>
      <c r="HN666" s="24"/>
      <c r="HO666" s="24"/>
      <c r="HP666" s="24"/>
      <c r="HQ666" s="24"/>
      <c r="HR666" s="24"/>
      <c r="HS666" s="24"/>
      <c r="HT666" s="24"/>
      <c r="HU666" s="24"/>
      <c r="HV666" s="24"/>
      <c r="HW666" s="24"/>
      <c r="HX666" s="24"/>
      <c r="HY666" s="24"/>
      <c r="HZ666" s="24"/>
      <c r="IA666" s="24"/>
      <c r="IB666" s="24"/>
      <c r="IC666" s="24"/>
      <c r="ID666" s="24"/>
      <c r="IE666" s="24"/>
      <c r="IF666" s="24"/>
      <c r="IG666" s="24"/>
      <c r="IH666" s="24"/>
      <c r="II666" s="24"/>
      <c r="IJ666" s="24"/>
      <c r="IK666" s="24"/>
      <c r="IL666" s="24"/>
      <c r="IM666" s="24"/>
      <c r="IN666" s="24"/>
      <c r="IO666" s="24"/>
      <c r="IP666" s="24"/>
      <c r="IQ666" s="24"/>
      <c r="IR666" s="24"/>
      <c r="IS666" s="24"/>
      <c r="IT666" s="24"/>
      <c r="IU666" s="24"/>
      <c r="IV666" s="24"/>
    </row>
    <row r="667" spans="1:256" s="22" customFormat="1" ht="11.25">
      <c r="A667" s="24"/>
      <c r="B667" s="24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  <c r="FV667" s="24"/>
      <c r="FW667" s="24"/>
      <c r="FX667" s="24"/>
      <c r="FY667" s="24"/>
      <c r="FZ667" s="24"/>
      <c r="GA667" s="24"/>
      <c r="GB667" s="24"/>
      <c r="GC667" s="24"/>
      <c r="GD667" s="24"/>
      <c r="GE667" s="24"/>
      <c r="GF667" s="24"/>
      <c r="GG667" s="24"/>
      <c r="GH667" s="24"/>
      <c r="GI667" s="24"/>
      <c r="GJ667" s="24"/>
      <c r="GK667" s="24"/>
      <c r="GL667" s="24"/>
      <c r="GM667" s="24"/>
      <c r="GN667" s="24"/>
      <c r="GO667" s="24"/>
      <c r="GP667" s="24"/>
      <c r="GQ667" s="24"/>
      <c r="GR667" s="24"/>
      <c r="GS667" s="24"/>
      <c r="GT667" s="24"/>
      <c r="GU667" s="24"/>
      <c r="GV667" s="24"/>
      <c r="GW667" s="24"/>
      <c r="GX667" s="24"/>
      <c r="GY667" s="24"/>
      <c r="GZ667" s="24"/>
      <c r="HA667" s="24"/>
      <c r="HB667" s="24"/>
      <c r="HC667" s="24"/>
      <c r="HD667" s="24"/>
      <c r="HE667" s="24"/>
      <c r="HF667" s="24"/>
      <c r="HG667" s="24"/>
      <c r="HH667" s="24"/>
      <c r="HI667" s="24"/>
      <c r="HJ667" s="24"/>
      <c r="HK667" s="24"/>
      <c r="HL667" s="24"/>
      <c r="HM667" s="24"/>
      <c r="HN667" s="24"/>
      <c r="HO667" s="24"/>
      <c r="HP667" s="24"/>
      <c r="HQ667" s="24"/>
      <c r="HR667" s="24"/>
      <c r="HS667" s="24"/>
      <c r="HT667" s="24"/>
      <c r="HU667" s="24"/>
      <c r="HV667" s="24"/>
      <c r="HW667" s="24"/>
      <c r="HX667" s="24"/>
      <c r="HY667" s="24"/>
      <c r="HZ667" s="24"/>
      <c r="IA667" s="24"/>
      <c r="IB667" s="24"/>
      <c r="IC667" s="24"/>
      <c r="ID667" s="24"/>
      <c r="IE667" s="24"/>
      <c r="IF667" s="24"/>
      <c r="IG667" s="24"/>
      <c r="IH667" s="24"/>
      <c r="II667" s="24"/>
      <c r="IJ667" s="24"/>
      <c r="IK667" s="24"/>
      <c r="IL667" s="24"/>
      <c r="IM667" s="24"/>
      <c r="IN667" s="24"/>
      <c r="IO667" s="24"/>
      <c r="IP667" s="24"/>
      <c r="IQ667" s="24"/>
      <c r="IR667" s="24"/>
      <c r="IS667" s="24"/>
      <c r="IT667" s="24"/>
      <c r="IU667" s="24"/>
      <c r="IV667" s="24"/>
    </row>
    <row r="668" spans="1:256" s="22" customFormat="1" ht="11.25">
      <c r="A668" s="24"/>
      <c r="B668" s="24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  <c r="FJ668" s="24"/>
      <c r="FK668" s="24"/>
      <c r="FL668" s="24"/>
      <c r="FM668" s="24"/>
      <c r="FN668" s="24"/>
      <c r="FO668" s="24"/>
      <c r="FP668" s="24"/>
      <c r="FQ668" s="24"/>
      <c r="FR668" s="24"/>
      <c r="FS668" s="24"/>
      <c r="FT668" s="24"/>
      <c r="FU668" s="24"/>
      <c r="FV668" s="24"/>
      <c r="FW668" s="24"/>
      <c r="FX668" s="24"/>
      <c r="FY668" s="24"/>
      <c r="FZ668" s="24"/>
      <c r="GA668" s="24"/>
      <c r="GB668" s="24"/>
      <c r="GC668" s="24"/>
      <c r="GD668" s="24"/>
      <c r="GE668" s="24"/>
      <c r="GF668" s="24"/>
      <c r="GG668" s="24"/>
      <c r="GH668" s="24"/>
      <c r="GI668" s="24"/>
      <c r="GJ668" s="24"/>
      <c r="GK668" s="24"/>
      <c r="GL668" s="24"/>
      <c r="GM668" s="24"/>
      <c r="GN668" s="24"/>
      <c r="GO668" s="24"/>
      <c r="GP668" s="24"/>
      <c r="GQ668" s="24"/>
      <c r="GR668" s="24"/>
      <c r="GS668" s="24"/>
      <c r="GT668" s="24"/>
      <c r="GU668" s="24"/>
      <c r="GV668" s="24"/>
      <c r="GW668" s="24"/>
      <c r="GX668" s="24"/>
      <c r="GY668" s="24"/>
      <c r="GZ668" s="24"/>
      <c r="HA668" s="24"/>
      <c r="HB668" s="24"/>
      <c r="HC668" s="24"/>
      <c r="HD668" s="24"/>
      <c r="HE668" s="24"/>
      <c r="HF668" s="24"/>
      <c r="HG668" s="24"/>
      <c r="HH668" s="24"/>
      <c r="HI668" s="24"/>
      <c r="HJ668" s="24"/>
      <c r="HK668" s="24"/>
      <c r="HL668" s="24"/>
      <c r="HM668" s="24"/>
      <c r="HN668" s="24"/>
      <c r="HO668" s="24"/>
      <c r="HP668" s="24"/>
      <c r="HQ668" s="24"/>
      <c r="HR668" s="24"/>
      <c r="HS668" s="24"/>
      <c r="HT668" s="24"/>
      <c r="HU668" s="24"/>
      <c r="HV668" s="24"/>
      <c r="HW668" s="24"/>
      <c r="HX668" s="24"/>
      <c r="HY668" s="24"/>
      <c r="HZ668" s="24"/>
      <c r="IA668" s="24"/>
      <c r="IB668" s="24"/>
      <c r="IC668" s="24"/>
      <c r="ID668" s="24"/>
      <c r="IE668" s="24"/>
      <c r="IF668" s="24"/>
      <c r="IG668" s="24"/>
      <c r="IH668" s="24"/>
      <c r="II668" s="24"/>
      <c r="IJ668" s="24"/>
      <c r="IK668" s="24"/>
      <c r="IL668" s="24"/>
      <c r="IM668" s="24"/>
      <c r="IN668" s="24"/>
      <c r="IO668" s="24"/>
      <c r="IP668" s="24"/>
      <c r="IQ668" s="24"/>
      <c r="IR668" s="24"/>
      <c r="IS668" s="24"/>
      <c r="IT668" s="24"/>
      <c r="IU668" s="24"/>
      <c r="IV668" s="24"/>
    </row>
    <row r="669" spans="1:256" s="22" customFormat="1" ht="11.25">
      <c r="A669" s="24"/>
      <c r="B669" s="24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  <c r="FV669" s="24"/>
      <c r="FW669" s="24"/>
      <c r="FX669" s="24"/>
      <c r="FY669" s="24"/>
      <c r="FZ669" s="24"/>
      <c r="GA669" s="24"/>
      <c r="GB669" s="24"/>
      <c r="GC669" s="24"/>
      <c r="GD669" s="24"/>
      <c r="GE669" s="24"/>
      <c r="GF669" s="24"/>
      <c r="GG669" s="24"/>
      <c r="GH669" s="24"/>
      <c r="GI669" s="24"/>
      <c r="GJ669" s="24"/>
      <c r="GK669" s="24"/>
      <c r="GL669" s="24"/>
      <c r="GM669" s="24"/>
      <c r="GN669" s="24"/>
      <c r="GO669" s="24"/>
      <c r="GP669" s="24"/>
      <c r="GQ669" s="24"/>
      <c r="GR669" s="24"/>
      <c r="GS669" s="24"/>
      <c r="GT669" s="24"/>
      <c r="GU669" s="24"/>
      <c r="GV669" s="24"/>
      <c r="GW669" s="24"/>
      <c r="GX669" s="24"/>
      <c r="GY669" s="24"/>
      <c r="GZ669" s="24"/>
      <c r="HA669" s="24"/>
      <c r="HB669" s="24"/>
      <c r="HC669" s="24"/>
      <c r="HD669" s="24"/>
      <c r="HE669" s="24"/>
      <c r="HF669" s="24"/>
      <c r="HG669" s="24"/>
      <c r="HH669" s="24"/>
      <c r="HI669" s="24"/>
      <c r="HJ669" s="24"/>
      <c r="HK669" s="24"/>
      <c r="HL669" s="24"/>
      <c r="HM669" s="24"/>
      <c r="HN669" s="24"/>
      <c r="HO669" s="24"/>
      <c r="HP669" s="24"/>
      <c r="HQ669" s="24"/>
      <c r="HR669" s="24"/>
      <c r="HS669" s="24"/>
      <c r="HT669" s="24"/>
      <c r="HU669" s="24"/>
      <c r="HV669" s="24"/>
      <c r="HW669" s="24"/>
      <c r="HX669" s="24"/>
      <c r="HY669" s="24"/>
      <c r="HZ669" s="24"/>
      <c r="IA669" s="24"/>
      <c r="IB669" s="24"/>
      <c r="IC669" s="24"/>
      <c r="ID669" s="24"/>
      <c r="IE669" s="24"/>
      <c r="IF669" s="24"/>
      <c r="IG669" s="24"/>
      <c r="IH669" s="24"/>
      <c r="II669" s="24"/>
      <c r="IJ669" s="24"/>
      <c r="IK669" s="24"/>
      <c r="IL669" s="24"/>
      <c r="IM669" s="24"/>
      <c r="IN669" s="24"/>
      <c r="IO669" s="24"/>
      <c r="IP669" s="24"/>
      <c r="IQ669" s="24"/>
      <c r="IR669" s="24"/>
      <c r="IS669" s="24"/>
      <c r="IT669" s="24"/>
      <c r="IU669" s="24"/>
      <c r="IV669" s="24"/>
    </row>
    <row r="670" spans="1:256" s="22" customFormat="1" ht="11.25">
      <c r="A670" s="24"/>
      <c r="B670" s="24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  <c r="FV670" s="24"/>
      <c r="FW670" s="24"/>
      <c r="FX670" s="24"/>
      <c r="FY670" s="24"/>
      <c r="FZ670" s="24"/>
      <c r="GA670" s="24"/>
      <c r="GB670" s="24"/>
      <c r="GC670" s="24"/>
      <c r="GD670" s="24"/>
      <c r="GE670" s="24"/>
      <c r="GF670" s="24"/>
      <c r="GG670" s="24"/>
      <c r="GH670" s="24"/>
      <c r="GI670" s="24"/>
      <c r="GJ670" s="24"/>
      <c r="GK670" s="24"/>
      <c r="GL670" s="24"/>
      <c r="GM670" s="24"/>
      <c r="GN670" s="24"/>
      <c r="GO670" s="24"/>
      <c r="GP670" s="24"/>
      <c r="GQ670" s="24"/>
      <c r="GR670" s="24"/>
      <c r="GS670" s="24"/>
      <c r="GT670" s="24"/>
      <c r="GU670" s="24"/>
      <c r="GV670" s="24"/>
      <c r="GW670" s="24"/>
      <c r="GX670" s="24"/>
      <c r="GY670" s="24"/>
      <c r="GZ670" s="24"/>
      <c r="HA670" s="24"/>
      <c r="HB670" s="24"/>
      <c r="HC670" s="24"/>
      <c r="HD670" s="24"/>
      <c r="HE670" s="24"/>
      <c r="HF670" s="24"/>
      <c r="HG670" s="24"/>
      <c r="HH670" s="24"/>
      <c r="HI670" s="24"/>
      <c r="HJ670" s="24"/>
      <c r="HK670" s="24"/>
      <c r="HL670" s="24"/>
      <c r="HM670" s="24"/>
      <c r="HN670" s="24"/>
      <c r="HO670" s="24"/>
      <c r="HP670" s="24"/>
      <c r="HQ670" s="24"/>
      <c r="HR670" s="24"/>
      <c r="HS670" s="24"/>
      <c r="HT670" s="24"/>
      <c r="HU670" s="24"/>
      <c r="HV670" s="24"/>
      <c r="HW670" s="24"/>
      <c r="HX670" s="24"/>
      <c r="HY670" s="24"/>
      <c r="HZ670" s="24"/>
      <c r="IA670" s="24"/>
      <c r="IB670" s="24"/>
      <c r="IC670" s="24"/>
      <c r="ID670" s="24"/>
      <c r="IE670" s="24"/>
      <c r="IF670" s="24"/>
      <c r="IG670" s="24"/>
      <c r="IH670" s="24"/>
      <c r="II670" s="24"/>
      <c r="IJ670" s="24"/>
      <c r="IK670" s="24"/>
      <c r="IL670" s="24"/>
      <c r="IM670" s="24"/>
      <c r="IN670" s="24"/>
      <c r="IO670" s="24"/>
      <c r="IP670" s="24"/>
      <c r="IQ670" s="24"/>
      <c r="IR670" s="24"/>
      <c r="IS670" s="24"/>
      <c r="IT670" s="24"/>
      <c r="IU670" s="24"/>
      <c r="IV670" s="24"/>
    </row>
    <row r="671" spans="1:256" s="22" customFormat="1" ht="11.25">
      <c r="A671" s="24"/>
      <c r="B671" s="24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  <c r="FV671" s="24"/>
      <c r="FW671" s="24"/>
      <c r="FX671" s="24"/>
      <c r="FY671" s="24"/>
      <c r="FZ671" s="24"/>
      <c r="GA671" s="24"/>
      <c r="GB671" s="24"/>
      <c r="GC671" s="24"/>
      <c r="GD671" s="24"/>
      <c r="GE671" s="24"/>
      <c r="GF671" s="24"/>
      <c r="GG671" s="24"/>
      <c r="GH671" s="24"/>
      <c r="GI671" s="24"/>
      <c r="GJ671" s="24"/>
      <c r="GK671" s="24"/>
      <c r="GL671" s="24"/>
      <c r="GM671" s="24"/>
      <c r="GN671" s="24"/>
      <c r="GO671" s="24"/>
      <c r="GP671" s="24"/>
      <c r="GQ671" s="24"/>
      <c r="GR671" s="24"/>
      <c r="GS671" s="24"/>
      <c r="GT671" s="24"/>
      <c r="GU671" s="24"/>
      <c r="GV671" s="24"/>
      <c r="GW671" s="24"/>
      <c r="GX671" s="24"/>
      <c r="GY671" s="24"/>
      <c r="GZ671" s="24"/>
      <c r="HA671" s="24"/>
      <c r="HB671" s="24"/>
      <c r="HC671" s="24"/>
      <c r="HD671" s="24"/>
      <c r="HE671" s="24"/>
      <c r="HF671" s="24"/>
      <c r="HG671" s="24"/>
      <c r="HH671" s="24"/>
      <c r="HI671" s="24"/>
      <c r="HJ671" s="24"/>
      <c r="HK671" s="24"/>
      <c r="HL671" s="24"/>
      <c r="HM671" s="24"/>
      <c r="HN671" s="24"/>
      <c r="HO671" s="24"/>
      <c r="HP671" s="24"/>
      <c r="HQ671" s="24"/>
      <c r="HR671" s="24"/>
      <c r="HS671" s="24"/>
      <c r="HT671" s="24"/>
      <c r="HU671" s="24"/>
      <c r="HV671" s="24"/>
      <c r="HW671" s="24"/>
      <c r="HX671" s="24"/>
      <c r="HY671" s="24"/>
      <c r="HZ671" s="24"/>
      <c r="IA671" s="24"/>
      <c r="IB671" s="24"/>
      <c r="IC671" s="24"/>
      <c r="ID671" s="24"/>
      <c r="IE671" s="24"/>
      <c r="IF671" s="24"/>
      <c r="IG671" s="24"/>
      <c r="IH671" s="24"/>
      <c r="II671" s="24"/>
      <c r="IJ671" s="24"/>
      <c r="IK671" s="24"/>
      <c r="IL671" s="24"/>
      <c r="IM671" s="24"/>
      <c r="IN671" s="24"/>
      <c r="IO671" s="24"/>
      <c r="IP671" s="24"/>
      <c r="IQ671" s="24"/>
      <c r="IR671" s="24"/>
      <c r="IS671" s="24"/>
      <c r="IT671" s="24"/>
      <c r="IU671" s="24"/>
      <c r="IV671" s="24"/>
    </row>
    <row r="672" spans="1:256" s="22" customFormat="1" ht="11.25">
      <c r="A672" s="24"/>
      <c r="B672" s="24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  <c r="FV672" s="24"/>
      <c r="FW672" s="24"/>
      <c r="FX672" s="24"/>
      <c r="FY672" s="24"/>
      <c r="FZ672" s="24"/>
      <c r="GA672" s="24"/>
      <c r="GB672" s="24"/>
      <c r="GC672" s="24"/>
      <c r="GD672" s="24"/>
      <c r="GE672" s="24"/>
      <c r="GF672" s="24"/>
      <c r="GG672" s="24"/>
      <c r="GH672" s="24"/>
      <c r="GI672" s="24"/>
      <c r="GJ672" s="24"/>
      <c r="GK672" s="24"/>
      <c r="GL672" s="24"/>
      <c r="GM672" s="24"/>
      <c r="GN672" s="24"/>
      <c r="GO672" s="24"/>
      <c r="GP672" s="24"/>
      <c r="GQ672" s="24"/>
      <c r="GR672" s="24"/>
      <c r="GS672" s="24"/>
      <c r="GT672" s="24"/>
      <c r="GU672" s="24"/>
      <c r="GV672" s="24"/>
      <c r="GW672" s="24"/>
      <c r="GX672" s="24"/>
      <c r="GY672" s="24"/>
      <c r="GZ672" s="24"/>
      <c r="HA672" s="24"/>
      <c r="HB672" s="24"/>
      <c r="HC672" s="24"/>
      <c r="HD672" s="24"/>
      <c r="HE672" s="24"/>
      <c r="HF672" s="24"/>
      <c r="HG672" s="24"/>
      <c r="HH672" s="24"/>
      <c r="HI672" s="24"/>
      <c r="HJ672" s="24"/>
      <c r="HK672" s="24"/>
      <c r="HL672" s="24"/>
      <c r="HM672" s="24"/>
      <c r="HN672" s="24"/>
      <c r="HO672" s="24"/>
      <c r="HP672" s="24"/>
      <c r="HQ672" s="24"/>
      <c r="HR672" s="24"/>
      <c r="HS672" s="24"/>
      <c r="HT672" s="24"/>
      <c r="HU672" s="24"/>
      <c r="HV672" s="24"/>
      <c r="HW672" s="24"/>
      <c r="HX672" s="24"/>
      <c r="HY672" s="24"/>
      <c r="HZ672" s="24"/>
      <c r="IA672" s="24"/>
      <c r="IB672" s="24"/>
      <c r="IC672" s="24"/>
      <c r="ID672" s="24"/>
      <c r="IE672" s="24"/>
      <c r="IF672" s="24"/>
      <c r="IG672" s="24"/>
      <c r="IH672" s="24"/>
      <c r="II672" s="24"/>
      <c r="IJ672" s="24"/>
      <c r="IK672" s="24"/>
      <c r="IL672" s="24"/>
      <c r="IM672" s="24"/>
      <c r="IN672" s="24"/>
      <c r="IO672" s="24"/>
      <c r="IP672" s="24"/>
      <c r="IQ672" s="24"/>
      <c r="IR672" s="24"/>
      <c r="IS672" s="24"/>
      <c r="IT672" s="24"/>
      <c r="IU672" s="24"/>
      <c r="IV672" s="24"/>
    </row>
    <row r="673" spans="1:256" s="22" customFormat="1" ht="11.25">
      <c r="A673" s="24"/>
      <c r="B673" s="24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  <c r="FJ673" s="24"/>
      <c r="FK673" s="24"/>
      <c r="FL673" s="24"/>
      <c r="FM673" s="24"/>
      <c r="FN673" s="24"/>
      <c r="FO673" s="24"/>
      <c r="FP673" s="24"/>
      <c r="FQ673" s="24"/>
      <c r="FR673" s="24"/>
      <c r="FS673" s="24"/>
      <c r="FT673" s="24"/>
      <c r="FU673" s="24"/>
      <c r="FV673" s="24"/>
      <c r="FW673" s="24"/>
      <c r="FX673" s="24"/>
      <c r="FY673" s="24"/>
      <c r="FZ673" s="24"/>
      <c r="GA673" s="24"/>
      <c r="GB673" s="24"/>
      <c r="GC673" s="24"/>
      <c r="GD673" s="24"/>
      <c r="GE673" s="24"/>
      <c r="GF673" s="24"/>
      <c r="GG673" s="24"/>
      <c r="GH673" s="24"/>
      <c r="GI673" s="24"/>
      <c r="GJ673" s="24"/>
      <c r="GK673" s="24"/>
      <c r="GL673" s="24"/>
      <c r="GM673" s="24"/>
      <c r="GN673" s="24"/>
      <c r="GO673" s="24"/>
      <c r="GP673" s="24"/>
      <c r="GQ673" s="24"/>
      <c r="GR673" s="24"/>
      <c r="GS673" s="24"/>
      <c r="GT673" s="24"/>
      <c r="GU673" s="24"/>
      <c r="GV673" s="24"/>
      <c r="GW673" s="24"/>
      <c r="GX673" s="24"/>
      <c r="GY673" s="24"/>
      <c r="GZ673" s="24"/>
      <c r="HA673" s="24"/>
      <c r="HB673" s="24"/>
      <c r="HC673" s="24"/>
      <c r="HD673" s="24"/>
      <c r="HE673" s="24"/>
      <c r="HF673" s="24"/>
      <c r="HG673" s="24"/>
      <c r="HH673" s="24"/>
      <c r="HI673" s="24"/>
      <c r="HJ673" s="24"/>
      <c r="HK673" s="24"/>
      <c r="HL673" s="24"/>
      <c r="HM673" s="24"/>
      <c r="HN673" s="24"/>
      <c r="HO673" s="24"/>
      <c r="HP673" s="24"/>
      <c r="HQ673" s="24"/>
      <c r="HR673" s="24"/>
      <c r="HS673" s="24"/>
      <c r="HT673" s="24"/>
      <c r="HU673" s="24"/>
      <c r="HV673" s="24"/>
      <c r="HW673" s="24"/>
      <c r="HX673" s="24"/>
      <c r="HY673" s="24"/>
      <c r="HZ673" s="24"/>
      <c r="IA673" s="24"/>
      <c r="IB673" s="24"/>
      <c r="IC673" s="24"/>
      <c r="ID673" s="24"/>
      <c r="IE673" s="24"/>
      <c r="IF673" s="24"/>
      <c r="IG673" s="24"/>
      <c r="IH673" s="24"/>
      <c r="II673" s="24"/>
      <c r="IJ673" s="24"/>
      <c r="IK673" s="24"/>
      <c r="IL673" s="24"/>
      <c r="IM673" s="24"/>
      <c r="IN673" s="24"/>
      <c r="IO673" s="24"/>
      <c r="IP673" s="24"/>
      <c r="IQ673" s="24"/>
      <c r="IR673" s="24"/>
      <c r="IS673" s="24"/>
      <c r="IT673" s="24"/>
      <c r="IU673" s="24"/>
      <c r="IV673" s="24"/>
    </row>
    <row r="674" spans="1:256" s="22" customFormat="1" ht="11.25">
      <c r="A674" s="24"/>
      <c r="B674" s="24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  <c r="FJ674" s="24"/>
      <c r="FK674" s="24"/>
      <c r="FL674" s="24"/>
      <c r="FM674" s="24"/>
      <c r="FN674" s="24"/>
      <c r="FO674" s="24"/>
      <c r="FP674" s="24"/>
      <c r="FQ674" s="24"/>
      <c r="FR674" s="24"/>
      <c r="FS674" s="24"/>
      <c r="FT674" s="24"/>
      <c r="FU674" s="24"/>
      <c r="FV674" s="24"/>
      <c r="FW674" s="24"/>
      <c r="FX674" s="24"/>
      <c r="FY674" s="24"/>
      <c r="FZ674" s="24"/>
      <c r="GA674" s="24"/>
      <c r="GB674" s="24"/>
      <c r="GC674" s="24"/>
      <c r="GD674" s="24"/>
      <c r="GE674" s="24"/>
      <c r="GF674" s="24"/>
      <c r="GG674" s="24"/>
      <c r="GH674" s="24"/>
      <c r="GI674" s="24"/>
      <c r="GJ674" s="24"/>
      <c r="GK674" s="24"/>
      <c r="GL674" s="24"/>
      <c r="GM674" s="24"/>
      <c r="GN674" s="24"/>
      <c r="GO674" s="24"/>
      <c r="GP674" s="24"/>
      <c r="GQ674" s="24"/>
      <c r="GR674" s="24"/>
      <c r="GS674" s="24"/>
      <c r="GT674" s="24"/>
      <c r="GU674" s="24"/>
      <c r="GV674" s="24"/>
      <c r="GW674" s="24"/>
      <c r="GX674" s="24"/>
      <c r="GY674" s="24"/>
      <c r="GZ674" s="24"/>
      <c r="HA674" s="24"/>
      <c r="HB674" s="24"/>
      <c r="HC674" s="24"/>
      <c r="HD674" s="24"/>
      <c r="HE674" s="24"/>
      <c r="HF674" s="24"/>
      <c r="HG674" s="24"/>
      <c r="HH674" s="24"/>
      <c r="HI674" s="24"/>
      <c r="HJ674" s="24"/>
      <c r="HK674" s="24"/>
      <c r="HL674" s="24"/>
      <c r="HM674" s="24"/>
      <c r="HN674" s="24"/>
      <c r="HO674" s="24"/>
      <c r="HP674" s="24"/>
      <c r="HQ674" s="24"/>
      <c r="HR674" s="24"/>
      <c r="HS674" s="24"/>
      <c r="HT674" s="24"/>
      <c r="HU674" s="24"/>
      <c r="HV674" s="24"/>
      <c r="HW674" s="24"/>
      <c r="HX674" s="24"/>
      <c r="HY674" s="24"/>
      <c r="HZ674" s="24"/>
      <c r="IA674" s="24"/>
      <c r="IB674" s="24"/>
      <c r="IC674" s="24"/>
      <c r="ID674" s="24"/>
      <c r="IE674" s="24"/>
      <c r="IF674" s="24"/>
      <c r="IG674" s="24"/>
      <c r="IH674" s="24"/>
      <c r="II674" s="24"/>
      <c r="IJ674" s="24"/>
      <c r="IK674" s="24"/>
      <c r="IL674" s="24"/>
      <c r="IM674" s="24"/>
      <c r="IN674" s="24"/>
      <c r="IO674" s="24"/>
      <c r="IP674" s="24"/>
      <c r="IQ674" s="24"/>
      <c r="IR674" s="24"/>
      <c r="IS674" s="24"/>
      <c r="IT674" s="24"/>
      <c r="IU674" s="24"/>
      <c r="IV674" s="24"/>
    </row>
    <row r="675" spans="1:256" s="22" customFormat="1" ht="11.25">
      <c r="A675" s="24"/>
      <c r="B675" s="24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  <c r="FV675" s="24"/>
      <c r="FW675" s="24"/>
      <c r="FX675" s="24"/>
      <c r="FY675" s="24"/>
      <c r="FZ675" s="24"/>
      <c r="GA675" s="24"/>
      <c r="GB675" s="24"/>
      <c r="GC675" s="24"/>
      <c r="GD675" s="24"/>
      <c r="GE675" s="24"/>
      <c r="GF675" s="24"/>
      <c r="GG675" s="24"/>
      <c r="GH675" s="24"/>
      <c r="GI675" s="24"/>
      <c r="GJ675" s="24"/>
      <c r="GK675" s="24"/>
      <c r="GL675" s="24"/>
      <c r="GM675" s="24"/>
      <c r="GN675" s="24"/>
      <c r="GO675" s="24"/>
      <c r="GP675" s="24"/>
      <c r="GQ675" s="24"/>
      <c r="GR675" s="24"/>
      <c r="GS675" s="24"/>
      <c r="GT675" s="24"/>
      <c r="GU675" s="24"/>
      <c r="GV675" s="24"/>
      <c r="GW675" s="24"/>
      <c r="GX675" s="24"/>
      <c r="GY675" s="24"/>
      <c r="GZ675" s="24"/>
      <c r="HA675" s="24"/>
      <c r="HB675" s="24"/>
      <c r="HC675" s="24"/>
      <c r="HD675" s="24"/>
      <c r="HE675" s="24"/>
      <c r="HF675" s="24"/>
      <c r="HG675" s="24"/>
      <c r="HH675" s="24"/>
      <c r="HI675" s="24"/>
      <c r="HJ675" s="24"/>
      <c r="HK675" s="24"/>
      <c r="HL675" s="24"/>
      <c r="HM675" s="24"/>
      <c r="HN675" s="24"/>
      <c r="HO675" s="24"/>
      <c r="HP675" s="24"/>
      <c r="HQ675" s="24"/>
      <c r="HR675" s="24"/>
      <c r="HS675" s="24"/>
      <c r="HT675" s="24"/>
      <c r="HU675" s="24"/>
      <c r="HV675" s="24"/>
      <c r="HW675" s="24"/>
      <c r="HX675" s="24"/>
      <c r="HY675" s="24"/>
      <c r="HZ675" s="24"/>
      <c r="IA675" s="24"/>
      <c r="IB675" s="24"/>
      <c r="IC675" s="24"/>
      <c r="ID675" s="24"/>
      <c r="IE675" s="24"/>
      <c r="IF675" s="24"/>
      <c r="IG675" s="24"/>
      <c r="IH675" s="24"/>
      <c r="II675" s="24"/>
      <c r="IJ675" s="24"/>
      <c r="IK675" s="24"/>
      <c r="IL675" s="24"/>
      <c r="IM675" s="24"/>
      <c r="IN675" s="24"/>
      <c r="IO675" s="24"/>
      <c r="IP675" s="24"/>
      <c r="IQ675" s="24"/>
      <c r="IR675" s="24"/>
      <c r="IS675" s="24"/>
      <c r="IT675" s="24"/>
      <c r="IU675" s="24"/>
      <c r="IV675" s="24"/>
    </row>
    <row r="676" spans="1:256" s="22" customFormat="1" ht="11.25">
      <c r="A676" s="24"/>
      <c r="B676" s="24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  <c r="FJ676" s="24"/>
      <c r="FK676" s="24"/>
      <c r="FL676" s="24"/>
      <c r="FM676" s="24"/>
      <c r="FN676" s="24"/>
      <c r="FO676" s="24"/>
      <c r="FP676" s="24"/>
      <c r="FQ676" s="24"/>
      <c r="FR676" s="24"/>
      <c r="FS676" s="24"/>
      <c r="FT676" s="24"/>
      <c r="FU676" s="24"/>
      <c r="FV676" s="24"/>
      <c r="FW676" s="24"/>
      <c r="FX676" s="24"/>
      <c r="FY676" s="24"/>
      <c r="FZ676" s="24"/>
      <c r="GA676" s="24"/>
      <c r="GB676" s="24"/>
      <c r="GC676" s="24"/>
      <c r="GD676" s="24"/>
      <c r="GE676" s="24"/>
      <c r="GF676" s="24"/>
      <c r="GG676" s="24"/>
      <c r="GH676" s="24"/>
      <c r="GI676" s="24"/>
      <c r="GJ676" s="24"/>
      <c r="GK676" s="24"/>
      <c r="GL676" s="24"/>
      <c r="GM676" s="24"/>
      <c r="GN676" s="24"/>
      <c r="GO676" s="24"/>
      <c r="GP676" s="24"/>
      <c r="GQ676" s="24"/>
      <c r="GR676" s="24"/>
      <c r="GS676" s="24"/>
      <c r="GT676" s="24"/>
      <c r="GU676" s="24"/>
      <c r="GV676" s="24"/>
      <c r="GW676" s="24"/>
      <c r="GX676" s="24"/>
      <c r="GY676" s="24"/>
      <c r="GZ676" s="24"/>
      <c r="HA676" s="24"/>
      <c r="HB676" s="24"/>
      <c r="HC676" s="24"/>
      <c r="HD676" s="24"/>
      <c r="HE676" s="24"/>
      <c r="HF676" s="24"/>
      <c r="HG676" s="24"/>
      <c r="HH676" s="24"/>
      <c r="HI676" s="24"/>
      <c r="HJ676" s="24"/>
      <c r="HK676" s="24"/>
      <c r="HL676" s="24"/>
      <c r="HM676" s="24"/>
      <c r="HN676" s="24"/>
      <c r="HO676" s="24"/>
      <c r="HP676" s="24"/>
      <c r="HQ676" s="24"/>
      <c r="HR676" s="24"/>
      <c r="HS676" s="24"/>
      <c r="HT676" s="24"/>
      <c r="HU676" s="24"/>
      <c r="HV676" s="24"/>
      <c r="HW676" s="24"/>
      <c r="HX676" s="24"/>
      <c r="HY676" s="24"/>
      <c r="HZ676" s="24"/>
      <c r="IA676" s="24"/>
      <c r="IB676" s="24"/>
      <c r="IC676" s="24"/>
      <c r="ID676" s="24"/>
      <c r="IE676" s="24"/>
      <c r="IF676" s="24"/>
      <c r="IG676" s="24"/>
      <c r="IH676" s="24"/>
      <c r="II676" s="24"/>
      <c r="IJ676" s="24"/>
      <c r="IK676" s="24"/>
      <c r="IL676" s="24"/>
      <c r="IM676" s="24"/>
      <c r="IN676" s="24"/>
      <c r="IO676" s="24"/>
      <c r="IP676" s="24"/>
      <c r="IQ676" s="24"/>
      <c r="IR676" s="24"/>
      <c r="IS676" s="24"/>
      <c r="IT676" s="24"/>
      <c r="IU676" s="24"/>
      <c r="IV676" s="24"/>
    </row>
    <row r="677" spans="1:256" s="22" customFormat="1" ht="11.25">
      <c r="A677" s="24"/>
      <c r="B677" s="24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  <c r="FJ677" s="24"/>
      <c r="FK677" s="24"/>
      <c r="FL677" s="24"/>
      <c r="FM677" s="24"/>
      <c r="FN677" s="24"/>
      <c r="FO677" s="24"/>
      <c r="FP677" s="24"/>
      <c r="FQ677" s="24"/>
      <c r="FR677" s="24"/>
      <c r="FS677" s="24"/>
      <c r="FT677" s="24"/>
      <c r="FU677" s="24"/>
      <c r="FV677" s="24"/>
      <c r="FW677" s="24"/>
      <c r="FX677" s="24"/>
      <c r="FY677" s="24"/>
      <c r="FZ677" s="24"/>
      <c r="GA677" s="24"/>
      <c r="GB677" s="24"/>
      <c r="GC677" s="24"/>
      <c r="GD677" s="24"/>
      <c r="GE677" s="24"/>
      <c r="GF677" s="24"/>
      <c r="GG677" s="24"/>
      <c r="GH677" s="24"/>
      <c r="GI677" s="24"/>
      <c r="GJ677" s="24"/>
      <c r="GK677" s="24"/>
      <c r="GL677" s="24"/>
      <c r="GM677" s="24"/>
      <c r="GN677" s="24"/>
      <c r="GO677" s="24"/>
      <c r="GP677" s="24"/>
      <c r="GQ677" s="24"/>
      <c r="GR677" s="24"/>
      <c r="GS677" s="24"/>
      <c r="GT677" s="24"/>
      <c r="GU677" s="24"/>
      <c r="GV677" s="24"/>
      <c r="GW677" s="24"/>
      <c r="GX677" s="24"/>
      <c r="GY677" s="24"/>
      <c r="GZ677" s="24"/>
      <c r="HA677" s="24"/>
      <c r="HB677" s="24"/>
      <c r="HC677" s="24"/>
      <c r="HD677" s="24"/>
      <c r="HE677" s="24"/>
      <c r="HF677" s="24"/>
      <c r="HG677" s="24"/>
      <c r="HH677" s="24"/>
      <c r="HI677" s="24"/>
      <c r="HJ677" s="24"/>
      <c r="HK677" s="24"/>
      <c r="HL677" s="24"/>
      <c r="HM677" s="24"/>
      <c r="HN677" s="24"/>
      <c r="HO677" s="24"/>
      <c r="HP677" s="24"/>
      <c r="HQ677" s="24"/>
      <c r="HR677" s="24"/>
      <c r="HS677" s="24"/>
      <c r="HT677" s="24"/>
      <c r="HU677" s="24"/>
      <c r="HV677" s="24"/>
      <c r="HW677" s="24"/>
      <c r="HX677" s="24"/>
      <c r="HY677" s="24"/>
      <c r="HZ677" s="24"/>
      <c r="IA677" s="24"/>
      <c r="IB677" s="24"/>
      <c r="IC677" s="24"/>
      <c r="ID677" s="24"/>
      <c r="IE677" s="24"/>
      <c r="IF677" s="24"/>
      <c r="IG677" s="24"/>
      <c r="IH677" s="24"/>
      <c r="II677" s="24"/>
      <c r="IJ677" s="24"/>
      <c r="IK677" s="24"/>
      <c r="IL677" s="24"/>
      <c r="IM677" s="24"/>
      <c r="IN677" s="24"/>
      <c r="IO677" s="24"/>
      <c r="IP677" s="24"/>
      <c r="IQ677" s="24"/>
      <c r="IR677" s="24"/>
      <c r="IS677" s="24"/>
      <c r="IT677" s="24"/>
      <c r="IU677" s="24"/>
      <c r="IV677" s="24"/>
    </row>
    <row r="678" spans="1:256" s="22" customFormat="1" ht="11.25">
      <c r="A678" s="24" t="s">
        <v>434</v>
      </c>
      <c r="B678" s="24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  <c r="FJ678" s="24"/>
      <c r="FK678" s="24"/>
      <c r="FL678" s="24"/>
      <c r="FM678" s="24"/>
      <c r="FN678" s="24"/>
      <c r="FO678" s="24"/>
      <c r="FP678" s="24"/>
      <c r="FQ678" s="24"/>
      <c r="FR678" s="24"/>
      <c r="FS678" s="24"/>
      <c r="FT678" s="24"/>
      <c r="FU678" s="24"/>
      <c r="FV678" s="24"/>
      <c r="FW678" s="24"/>
      <c r="FX678" s="24"/>
      <c r="FY678" s="24"/>
      <c r="FZ678" s="24"/>
      <c r="GA678" s="24"/>
      <c r="GB678" s="24"/>
      <c r="GC678" s="24"/>
      <c r="GD678" s="24"/>
      <c r="GE678" s="24"/>
      <c r="GF678" s="24"/>
      <c r="GG678" s="24"/>
      <c r="GH678" s="24"/>
      <c r="GI678" s="24"/>
      <c r="GJ678" s="24"/>
      <c r="GK678" s="24"/>
      <c r="GL678" s="24"/>
      <c r="GM678" s="24"/>
      <c r="GN678" s="24"/>
      <c r="GO678" s="24"/>
      <c r="GP678" s="24"/>
      <c r="GQ678" s="24"/>
      <c r="GR678" s="24"/>
      <c r="GS678" s="24"/>
      <c r="GT678" s="24"/>
      <c r="GU678" s="24"/>
      <c r="GV678" s="24"/>
      <c r="GW678" s="24"/>
      <c r="GX678" s="24"/>
      <c r="GY678" s="24"/>
      <c r="GZ678" s="24"/>
      <c r="HA678" s="24"/>
      <c r="HB678" s="24"/>
      <c r="HC678" s="24"/>
      <c r="HD678" s="24"/>
      <c r="HE678" s="24"/>
      <c r="HF678" s="24"/>
      <c r="HG678" s="24"/>
      <c r="HH678" s="24"/>
      <c r="HI678" s="24"/>
      <c r="HJ678" s="24"/>
      <c r="HK678" s="24"/>
      <c r="HL678" s="24"/>
      <c r="HM678" s="24"/>
      <c r="HN678" s="24"/>
      <c r="HO678" s="24"/>
      <c r="HP678" s="24"/>
      <c r="HQ678" s="24"/>
      <c r="HR678" s="24"/>
      <c r="HS678" s="24"/>
      <c r="HT678" s="24"/>
      <c r="HU678" s="24"/>
      <c r="HV678" s="24"/>
      <c r="HW678" s="24"/>
      <c r="HX678" s="24"/>
      <c r="HY678" s="24"/>
      <c r="HZ678" s="24"/>
      <c r="IA678" s="24"/>
      <c r="IB678" s="24"/>
      <c r="IC678" s="24"/>
      <c r="ID678" s="24"/>
      <c r="IE678" s="24"/>
      <c r="IF678" s="24"/>
      <c r="IG678" s="24"/>
      <c r="IH678" s="24"/>
      <c r="II678" s="24"/>
      <c r="IJ678" s="24"/>
      <c r="IK678" s="24"/>
      <c r="IL678" s="24"/>
      <c r="IM678" s="24"/>
      <c r="IN678" s="24"/>
      <c r="IO678" s="24"/>
      <c r="IP678" s="24"/>
      <c r="IQ678" s="24"/>
      <c r="IR678" s="24"/>
      <c r="IS678" s="24"/>
      <c r="IT678" s="24"/>
      <c r="IU678" s="24"/>
      <c r="IV678" s="24"/>
    </row>
    <row r="679" spans="1:256" s="22" customFormat="1" ht="11.25">
      <c r="A679" s="24"/>
      <c r="B679" s="24" t="s">
        <v>617</v>
      </c>
      <c r="C679" s="27"/>
      <c r="D679" s="27"/>
      <c r="E679" s="27"/>
      <c r="F679" s="27"/>
      <c r="G679" s="27"/>
      <c r="H679" s="27">
        <v>200</v>
      </c>
      <c r="I679" s="27">
        <v>75</v>
      </c>
      <c r="J679" s="27" t="s">
        <v>681</v>
      </c>
      <c r="K679" s="27" t="s">
        <v>539</v>
      </c>
      <c r="L679" s="27"/>
      <c r="M679" s="27" t="s">
        <v>606</v>
      </c>
      <c r="N679" s="27"/>
      <c r="O679" s="27" t="s">
        <v>800</v>
      </c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  <c r="FV679" s="24"/>
      <c r="FW679" s="24"/>
      <c r="FX679" s="24"/>
      <c r="FY679" s="24"/>
      <c r="FZ679" s="24"/>
      <c r="GA679" s="24"/>
      <c r="GB679" s="24"/>
      <c r="GC679" s="24"/>
      <c r="GD679" s="24"/>
      <c r="GE679" s="24"/>
      <c r="GF679" s="24"/>
      <c r="GG679" s="24"/>
      <c r="GH679" s="24"/>
      <c r="GI679" s="24"/>
      <c r="GJ679" s="24"/>
      <c r="GK679" s="24"/>
      <c r="GL679" s="24"/>
      <c r="GM679" s="24"/>
      <c r="GN679" s="24"/>
      <c r="GO679" s="24"/>
      <c r="GP679" s="24"/>
      <c r="GQ679" s="24"/>
      <c r="GR679" s="24"/>
      <c r="GS679" s="24"/>
      <c r="GT679" s="24"/>
      <c r="GU679" s="24"/>
      <c r="GV679" s="24"/>
      <c r="GW679" s="24"/>
      <c r="GX679" s="24"/>
      <c r="GY679" s="24"/>
      <c r="GZ679" s="24"/>
      <c r="HA679" s="24"/>
      <c r="HB679" s="24"/>
      <c r="HC679" s="24"/>
      <c r="HD679" s="24"/>
      <c r="HE679" s="24"/>
      <c r="HF679" s="24"/>
      <c r="HG679" s="24"/>
      <c r="HH679" s="24"/>
      <c r="HI679" s="24"/>
      <c r="HJ679" s="24"/>
      <c r="HK679" s="24"/>
      <c r="HL679" s="24"/>
      <c r="HM679" s="24"/>
      <c r="HN679" s="24"/>
      <c r="HO679" s="24"/>
      <c r="HP679" s="24"/>
      <c r="HQ679" s="24"/>
      <c r="HR679" s="24"/>
      <c r="HS679" s="24"/>
      <c r="HT679" s="24"/>
      <c r="HU679" s="24"/>
      <c r="HV679" s="24"/>
      <c r="HW679" s="24"/>
      <c r="HX679" s="24"/>
      <c r="HY679" s="24"/>
      <c r="HZ679" s="24"/>
      <c r="IA679" s="24"/>
      <c r="IB679" s="24"/>
      <c r="IC679" s="24"/>
      <c r="ID679" s="24"/>
      <c r="IE679" s="24"/>
      <c r="IF679" s="24"/>
      <c r="IG679" s="24"/>
      <c r="IH679" s="24"/>
      <c r="II679" s="24"/>
      <c r="IJ679" s="24"/>
      <c r="IK679" s="24"/>
      <c r="IL679" s="24"/>
      <c r="IM679" s="24"/>
      <c r="IN679" s="24"/>
      <c r="IO679" s="24"/>
      <c r="IP679" s="24"/>
      <c r="IQ679" s="24"/>
      <c r="IR679" s="24"/>
      <c r="IS679" s="24"/>
      <c r="IT679" s="24"/>
      <c r="IU679" s="24"/>
      <c r="IV679" s="24"/>
    </row>
    <row r="680" spans="1:256" s="22" customFormat="1" ht="11.25">
      <c r="A680" s="24"/>
      <c r="B680" s="24" t="s">
        <v>416</v>
      </c>
      <c r="C680" s="27"/>
      <c r="D680" s="27"/>
      <c r="E680" s="27"/>
      <c r="F680" s="27"/>
      <c r="G680" s="27"/>
      <c r="H680" s="27">
        <v>300</v>
      </c>
      <c r="I680" s="27">
        <v>125</v>
      </c>
      <c r="J680" s="27" t="s">
        <v>681</v>
      </c>
      <c r="K680" s="27" t="s">
        <v>539</v>
      </c>
      <c r="L680" s="27"/>
      <c r="M680" s="27" t="s">
        <v>798</v>
      </c>
      <c r="N680" s="27"/>
      <c r="O680" s="27" t="s">
        <v>799</v>
      </c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  <c r="FV680" s="24"/>
      <c r="FW680" s="24"/>
      <c r="FX680" s="24"/>
      <c r="FY680" s="24"/>
      <c r="FZ680" s="24"/>
      <c r="GA680" s="24"/>
      <c r="GB680" s="24"/>
      <c r="GC680" s="24"/>
      <c r="GD680" s="24"/>
      <c r="GE680" s="24"/>
      <c r="GF680" s="24"/>
      <c r="GG680" s="24"/>
      <c r="GH680" s="24"/>
      <c r="GI680" s="24"/>
      <c r="GJ680" s="24"/>
      <c r="GK680" s="24"/>
      <c r="GL680" s="24"/>
      <c r="GM680" s="24"/>
      <c r="GN680" s="24"/>
      <c r="GO680" s="24"/>
      <c r="GP680" s="24"/>
      <c r="GQ680" s="24"/>
      <c r="GR680" s="24"/>
      <c r="GS680" s="24"/>
      <c r="GT680" s="24"/>
      <c r="GU680" s="24"/>
      <c r="GV680" s="24"/>
      <c r="GW680" s="24"/>
      <c r="GX680" s="24"/>
      <c r="GY680" s="24"/>
      <c r="GZ680" s="24"/>
      <c r="HA680" s="24"/>
      <c r="HB680" s="24"/>
      <c r="HC680" s="24"/>
      <c r="HD680" s="24"/>
      <c r="HE680" s="24"/>
      <c r="HF680" s="24"/>
      <c r="HG680" s="24"/>
      <c r="HH680" s="24"/>
      <c r="HI680" s="24"/>
      <c r="HJ680" s="24"/>
      <c r="HK680" s="24"/>
      <c r="HL680" s="24"/>
      <c r="HM680" s="24"/>
      <c r="HN680" s="24"/>
      <c r="HO680" s="24"/>
      <c r="HP680" s="24"/>
      <c r="HQ680" s="24"/>
      <c r="HR680" s="24"/>
      <c r="HS680" s="24"/>
      <c r="HT680" s="24"/>
      <c r="HU680" s="24"/>
      <c r="HV680" s="24"/>
      <c r="HW680" s="24"/>
      <c r="HX680" s="24"/>
      <c r="HY680" s="24"/>
      <c r="HZ680" s="24"/>
      <c r="IA680" s="24"/>
      <c r="IB680" s="24"/>
      <c r="IC680" s="24"/>
      <c r="ID680" s="24"/>
      <c r="IE680" s="24"/>
      <c r="IF680" s="24"/>
      <c r="IG680" s="24"/>
      <c r="IH680" s="24"/>
      <c r="II680" s="24"/>
      <c r="IJ680" s="24"/>
      <c r="IK680" s="24"/>
      <c r="IL680" s="24"/>
      <c r="IM680" s="24"/>
      <c r="IN680" s="24"/>
      <c r="IO680" s="24"/>
      <c r="IP680" s="24"/>
      <c r="IQ680" s="24"/>
      <c r="IR680" s="24"/>
      <c r="IS680" s="24"/>
      <c r="IT680" s="24"/>
      <c r="IU680" s="24"/>
      <c r="IV680" s="24"/>
    </row>
    <row r="681" spans="1:256" s="22" customFormat="1" ht="11.25">
      <c r="A681" s="24"/>
      <c r="B681" s="24" t="s">
        <v>478</v>
      </c>
      <c r="C681" s="27"/>
      <c r="D681" s="27"/>
      <c r="E681" s="27"/>
      <c r="F681" s="27"/>
      <c r="G681" s="27"/>
      <c r="H681" s="27">
        <v>400</v>
      </c>
      <c r="I681" s="27">
        <v>300</v>
      </c>
      <c r="J681" s="27" t="s">
        <v>681</v>
      </c>
      <c r="K681" s="27" t="s">
        <v>539</v>
      </c>
      <c r="L681" s="27"/>
      <c r="M681" s="27" t="s">
        <v>823</v>
      </c>
      <c r="N681" s="27"/>
      <c r="O681" s="27" t="s">
        <v>797</v>
      </c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  <c r="FV681" s="24"/>
      <c r="FW681" s="24"/>
      <c r="FX681" s="24"/>
      <c r="FY681" s="24"/>
      <c r="FZ681" s="24"/>
      <c r="GA681" s="24"/>
      <c r="GB681" s="24"/>
      <c r="GC681" s="24"/>
      <c r="GD681" s="24"/>
      <c r="GE681" s="24"/>
      <c r="GF681" s="24"/>
      <c r="GG681" s="24"/>
      <c r="GH681" s="24"/>
      <c r="GI681" s="24"/>
      <c r="GJ681" s="24"/>
      <c r="GK681" s="24"/>
      <c r="GL681" s="24"/>
      <c r="GM681" s="24"/>
      <c r="GN681" s="24"/>
      <c r="GO681" s="24"/>
      <c r="GP681" s="24"/>
      <c r="GQ681" s="24"/>
      <c r="GR681" s="24"/>
      <c r="GS681" s="24"/>
      <c r="GT681" s="24"/>
      <c r="GU681" s="24"/>
      <c r="GV681" s="24"/>
      <c r="GW681" s="24"/>
      <c r="GX681" s="24"/>
      <c r="GY681" s="24"/>
      <c r="GZ681" s="24"/>
      <c r="HA681" s="24"/>
      <c r="HB681" s="24"/>
      <c r="HC681" s="24"/>
      <c r="HD681" s="24"/>
      <c r="HE681" s="24"/>
      <c r="HF681" s="24"/>
      <c r="HG681" s="24"/>
      <c r="HH681" s="24"/>
      <c r="HI681" s="24"/>
      <c r="HJ681" s="24"/>
      <c r="HK681" s="24"/>
      <c r="HL681" s="24"/>
      <c r="HM681" s="24"/>
      <c r="HN681" s="24"/>
      <c r="HO681" s="24"/>
      <c r="HP681" s="24"/>
      <c r="HQ681" s="24"/>
      <c r="HR681" s="24"/>
      <c r="HS681" s="24"/>
      <c r="HT681" s="24"/>
      <c r="HU681" s="24"/>
      <c r="HV681" s="24"/>
      <c r="HW681" s="24"/>
      <c r="HX681" s="24"/>
      <c r="HY681" s="24"/>
      <c r="HZ681" s="24"/>
      <c r="IA681" s="24"/>
      <c r="IB681" s="24"/>
      <c r="IC681" s="24"/>
      <c r="ID681" s="24"/>
      <c r="IE681" s="24"/>
      <c r="IF681" s="24"/>
      <c r="IG681" s="24"/>
      <c r="IH681" s="24"/>
      <c r="II681" s="24"/>
      <c r="IJ681" s="24"/>
      <c r="IK681" s="24"/>
      <c r="IL681" s="24"/>
      <c r="IM681" s="24"/>
      <c r="IN681" s="24"/>
      <c r="IO681" s="24"/>
      <c r="IP681" s="24"/>
      <c r="IQ681" s="24"/>
      <c r="IR681" s="24"/>
      <c r="IS681" s="24"/>
      <c r="IT681" s="24"/>
      <c r="IU681" s="24"/>
      <c r="IV681" s="24"/>
    </row>
    <row r="682" spans="1:256" s="22" customFormat="1" ht="11.25">
      <c r="A682" s="24"/>
      <c r="B682" s="24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  <c r="FV682" s="24"/>
      <c r="FW682" s="24"/>
      <c r="FX682" s="24"/>
      <c r="FY682" s="24"/>
      <c r="FZ682" s="24"/>
      <c r="GA682" s="24"/>
      <c r="GB682" s="24"/>
      <c r="GC682" s="24"/>
      <c r="GD682" s="24"/>
      <c r="GE682" s="24"/>
      <c r="GF682" s="24"/>
      <c r="GG682" s="24"/>
      <c r="GH682" s="24"/>
      <c r="GI682" s="24"/>
      <c r="GJ682" s="24"/>
      <c r="GK682" s="24"/>
      <c r="GL682" s="24"/>
      <c r="GM682" s="24"/>
      <c r="GN682" s="24"/>
      <c r="GO682" s="24"/>
      <c r="GP682" s="24"/>
      <c r="GQ682" s="24"/>
      <c r="GR682" s="24"/>
      <c r="GS682" s="24"/>
      <c r="GT682" s="24"/>
      <c r="GU682" s="24"/>
      <c r="GV682" s="24"/>
      <c r="GW682" s="24"/>
      <c r="GX682" s="24"/>
      <c r="GY682" s="24"/>
      <c r="GZ682" s="24"/>
      <c r="HA682" s="24"/>
      <c r="HB682" s="24"/>
      <c r="HC682" s="24"/>
      <c r="HD682" s="24"/>
      <c r="HE682" s="24"/>
      <c r="HF682" s="24"/>
      <c r="HG682" s="24"/>
      <c r="HH682" s="24"/>
      <c r="HI682" s="24"/>
      <c r="HJ682" s="24"/>
      <c r="HK682" s="24"/>
      <c r="HL682" s="24"/>
      <c r="HM682" s="24"/>
      <c r="HN682" s="24"/>
      <c r="HO682" s="24"/>
      <c r="HP682" s="24"/>
      <c r="HQ682" s="24"/>
      <c r="HR682" s="24"/>
      <c r="HS682" s="24"/>
      <c r="HT682" s="24"/>
      <c r="HU682" s="24"/>
      <c r="HV682" s="24"/>
      <c r="HW682" s="24"/>
      <c r="HX682" s="24"/>
      <c r="HY682" s="24"/>
      <c r="HZ682" s="24"/>
      <c r="IA682" s="24"/>
      <c r="IB682" s="24"/>
      <c r="IC682" s="24"/>
      <c r="ID682" s="24"/>
      <c r="IE682" s="24"/>
      <c r="IF682" s="24"/>
      <c r="IG682" s="24"/>
      <c r="IH682" s="24"/>
      <c r="II682" s="24"/>
      <c r="IJ682" s="24"/>
      <c r="IK682" s="24"/>
      <c r="IL682" s="24"/>
      <c r="IM682" s="24"/>
      <c r="IN682" s="24"/>
      <c r="IO682" s="24"/>
      <c r="IP682" s="24"/>
      <c r="IQ682" s="24"/>
      <c r="IR682" s="24"/>
      <c r="IS682" s="24"/>
      <c r="IT682" s="24"/>
      <c r="IU682" s="24"/>
      <c r="IV682" s="24"/>
    </row>
    <row r="683" spans="1:256" s="22" customFormat="1" ht="11.25">
      <c r="A683" s="24"/>
      <c r="B683" s="24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  <c r="FV683" s="24"/>
      <c r="FW683" s="24"/>
      <c r="FX683" s="24"/>
      <c r="FY683" s="24"/>
      <c r="FZ683" s="24"/>
      <c r="GA683" s="24"/>
      <c r="GB683" s="24"/>
      <c r="GC683" s="24"/>
      <c r="GD683" s="24"/>
      <c r="GE683" s="24"/>
      <c r="GF683" s="24"/>
      <c r="GG683" s="24"/>
      <c r="GH683" s="24"/>
      <c r="GI683" s="24"/>
      <c r="GJ683" s="24"/>
      <c r="GK683" s="24"/>
      <c r="GL683" s="24"/>
      <c r="GM683" s="24"/>
      <c r="GN683" s="24"/>
      <c r="GO683" s="24"/>
      <c r="GP683" s="24"/>
      <c r="GQ683" s="24"/>
      <c r="GR683" s="24"/>
      <c r="GS683" s="24"/>
      <c r="GT683" s="24"/>
      <c r="GU683" s="24"/>
      <c r="GV683" s="24"/>
      <c r="GW683" s="24"/>
      <c r="GX683" s="24"/>
      <c r="GY683" s="24"/>
      <c r="GZ683" s="24"/>
      <c r="HA683" s="24"/>
      <c r="HB683" s="24"/>
      <c r="HC683" s="24"/>
      <c r="HD683" s="24"/>
      <c r="HE683" s="24"/>
      <c r="HF683" s="24"/>
      <c r="HG683" s="24"/>
      <c r="HH683" s="24"/>
      <c r="HI683" s="24"/>
      <c r="HJ683" s="24"/>
      <c r="HK683" s="24"/>
      <c r="HL683" s="24"/>
      <c r="HM683" s="24"/>
      <c r="HN683" s="24"/>
      <c r="HO683" s="24"/>
      <c r="HP683" s="24"/>
      <c r="HQ683" s="24"/>
      <c r="HR683" s="24"/>
      <c r="HS683" s="24"/>
      <c r="HT683" s="24"/>
      <c r="HU683" s="24"/>
      <c r="HV683" s="24"/>
      <c r="HW683" s="24"/>
      <c r="HX683" s="24"/>
      <c r="HY683" s="24"/>
      <c r="HZ683" s="24"/>
      <c r="IA683" s="24"/>
      <c r="IB683" s="24"/>
      <c r="IC683" s="24"/>
      <c r="ID683" s="24"/>
      <c r="IE683" s="24"/>
      <c r="IF683" s="24"/>
      <c r="IG683" s="24"/>
      <c r="IH683" s="24"/>
      <c r="II683" s="24"/>
      <c r="IJ683" s="24"/>
      <c r="IK683" s="24"/>
      <c r="IL683" s="24"/>
      <c r="IM683" s="24"/>
      <c r="IN683" s="24"/>
      <c r="IO683" s="24"/>
      <c r="IP683" s="24"/>
      <c r="IQ683" s="24"/>
      <c r="IR683" s="24"/>
      <c r="IS683" s="24"/>
      <c r="IT683" s="24"/>
      <c r="IU683" s="24"/>
      <c r="IV683" s="24"/>
    </row>
    <row r="684" spans="1:256" s="22" customFormat="1" ht="11.25">
      <c r="A684" s="24"/>
      <c r="B684" s="24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  <c r="FV684" s="24"/>
      <c r="FW684" s="24"/>
      <c r="FX684" s="24"/>
      <c r="FY684" s="24"/>
      <c r="FZ684" s="24"/>
      <c r="GA684" s="24"/>
      <c r="GB684" s="24"/>
      <c r="GC684" s="24"/>
      <c r="GD684" s="24"/>
      <c r="GE684" s="24"/>
      <c r="GF684" s="24"/>
      <c r="GG684" s="24"/>
      <c r="GH684" s="24"/>
      <c r="GI684" s="24"/>
      <c r="GJ684" s="24"/>
      <c r="GK684" s="24"/>
      <c r="GL684" s="24"/>
      <c r="GM684" s="24"/>
      <c r="GN684" s="24"/>
      <c r="GO684" s="24"/>
      <c r="GP684" s="24"/>
      <c r="GQ684" s="24"/>
      <c r="GR684" s="24"/>
      <c r="GS684" s="24"/>
      <c r="GT684" s="24"/>
      <c r="GU684" s="24"/>
      <c r="GV684" s="24"/>
      <c r="GW684" s="24"/>
      <c r="GX684" s="24"/>
      <c r="GY684" s="24"/>
      <c r="GZ684" s="24"/>
      <c r="HA684" s="24"/>
      <c r="HB684" s="24"/>
      <c r="HC684" s="24"/>
      <c r="HD684" s="24"/>
      <c r="HE684" s="24"/>
      <c r="HF684" s="24"/>
      <c r="HG684" s="24"/>
      <c r="HH684" s="24"/>
      <c r="HI684" s="24"/>
      <c r="HJ684" s="24"/>
      <c r="HK684" s="24"/>
      <c r="HL684" s="24"/>
      <c r="HM684" s="24"/>
      <c r="HN684" s="24"/>
      <c r="HO684" s="24"/>
      <c r="HP684" s="24"/>
      <c r="HQ684" s="24"/>
      <c r="HR684" s="24"/>
      <c r="HS684" s="24"/>
      <c r="HT684" s="24"/>
      <c r="HU684" s="24"/>
      <c r="HV684" s="24"/>
      <c r="HW684" s="24"/>
      <c r="HX684" s="24"/>
      <c r="HY684" s="24"/>
      <c r="HZ684" s="24"/>
      <c r="IA684" s="24"/>
      <c r="IB684" s="24"/>
      <c r="IC684" s="24"/>
      <c r="ID684" s="24"/>
      <c r="IE684" s="24"/>
      <c r="IF684" s="24"/>
      <c r="IG684" s="24"/>
      <c r="IH684" s="24"/>
      <c r="II684" s="24"/>
      <c r="IJ684" s="24"/>
      <c r="IK684" s="24"/>
      <c r="IL684" s="24"/>
      <c r="IM684" s="24"/>
      <c r="IN684" s="24"/>
      <c r="IO684" s="24"/>
      <c r="IP684" s="24"/>
      <c r="IQ684" s="24"/>
      <c r="IR684" s="24"/>
      <c r="IS684" s="24"/>
      <c r="IT684" s="24"/>
      <c r="IU684" s="24"/>
      <c r="IV684" s="24"/>
    </row>
    <row r="685" spans="1:256" s="22" customFormat="1" ht="11.25">
      <c r="A685" s="24"/>
      <c r="B685" s="24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  <c r="FV685" s="24"/>
      <c r="FW685" s="24"/>
      <c r="FX685" s="24"/>
      <c r="FY685" s="24"/>
      <c r="FZ685" s="24"/>
      <c r="GA685" s="24"/>
      <c r="GB685" s="24"/>
      <c r="GC685" s="24"/>
      <c r="GD685" s="24"/>
      <c r="GE685" s="24"/>
      <c r="GF685" s="24"/>
      <c r="GG685" s="24"/>
      <c r="GH685" s="24"/>
      <c r="GI685" s="24"/>
      <c r="GJ685" s="24"/>
      <c r="GK685" s="24"/>
      <c r="GL685" s="24"/>
      <c r="GM685" s="24"/>
      <c r="GN685" s="24"/>
      <c r="GO685" s="24"/>
      <c r="GP685" s="24"/>
      <c r="GQ685" s="24"/>
      <c r="GR685" s="24"/>
      <c r="GS685" s="24"/>
      <c r="GT685" s="24"/>
      <c r="GU685" s="24"/>
      <c r="GV685" s="24"/>
      <c r="GW685" s="24"/>
      <c r="GX685" s="24"/>
      <c r="GY685" s="24"/>
      <c r="GZ685" s="24"/>
      <c r="HA685" s="24"/>
      <c r="HB685" s="24"/>
      <c r="HC685" s="24"/>
      <c r="HD685" s="24"/>
      <c r="HE685" s="24"/>
      <c r="HF685" s="24"/>
      <c r="HG685" s="24"/>
      <c r="HH685" s="24"/>
      <c r="HI685" s="24"/>
      <c r="HJ685" s="24"/>
      <c r="HK685" s="24"/>
      <c r="HL685" s="24"/>
      <c r="HM685" s="24"/>
      <c r="HN685" s="24"/>
      <c r="HO685" s="24"/>
      <c r="HP685" s="24"/>
      <c r="HQ685" s="24"/>
      <c r="HR685" s="24"/>
      <c r="HS685" s="24"/>
      <c r="HT685" s="24"/>
      <c r="HU685" s="24"/>
      <c r="HV685" s="24"/>
      <c r="HW685" s="24"/>
      <c r="HX685" s="24"/>
      <c r="HY685" s="24"/>
      <c r="HZ685" s="24"/>
      <c r="IA685" s="24"/>
      <c r="IB685" s="24"/>
      <c r="IC685" s="24"/>
      <c r="ID685" s="24"/>
      <c r="IE685" s="24"/>
      <c r="IF685" s="24"/>
      <c r="IG685" s="24"/>
      <c r="IH685" s="24"/>
      <c r="II685" s="24"/>
      <c r="IJ685" s="24"/>
      <c r="IK685" s="24"/>
      <c r="IL685" s="24"/>
      <c r="IM685" s="24"/>
      <c r="IN685" s="24"/>
      <c r="IO685" s="24"/>
      <c r="IP685" s="24"/>
      <c r="IQ685" s="24"/>
      <c r="IR685" s="24"/>
      <c r="IS685" s="24"/>
      <c r="IT685" s="24"/>
      <c r="IU685" s="24"/>
      <c r="IV685" s="24"/>
    </row>
    <row r="686" spans="1:256" s="22" customFormat="1" ht="11.25">
      <c r="A686" s="24"/>
      <c r="B686" s="24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  <c r="FV686" s="24"/>
      <c r="FW686" s="24"/>
      <c r="FX686" s="24"/>
      <c r="FY686" s="24"/>
      <c r="FZ686" s="24"/>
      <c r="GA686" s="24"/>
      <c r="GB686" s="24"/>
      <c r="GC686" s="24"/>
      <c r="GD686" s="24"/>
      <c r="GE686" s="24"/>
      <c r="GF686" s="24"/>
      <c r="GG686" s="24"/>
      <c r="GH686" s="24"/>
      <c r="GI686" s="24"/>
      <c r="GJ686" s="24"/>
      <c r="GK686" s="24"/>
      <c r="GL686" s="24"/>
      <c r="GM686" s="24"/>
      <c r="GN686" s="24"/>
      <c r="GO686" s="24"/>
      <c r="GP686" s="24"/>
      <c r="GQ686" s="24"/>
      <c r="GR686" s="24"/>
      <c r="GS686" s="24"/>
      <c r="GT686" s="24"/>
      <c r="GU686" s="24"/>
      <c r="GV686" s="24"/>
      <c r="GW686" s="24"/>
      <c r="GX686" s="24"/>
      <c r="GY686" s="24"/>
      <c r="GZ686" s="24"/>
      <c r="HA686" s="24"/>
      <c r="HB686" s="24"/>
      <c r="HC686" s="24"/>
      <c r="HD686" s="24"/>
      <c r="HE686" s="24"/>
      <c r="HF686" s="24"/>
      <c r="HG686" s="24"/>
      <c r="HH686" s="24"/>
      <c r="HI686" s="24"/>
      <c r="HJ686" s="24"/>
      <c r="HK686" s="24"/>
      <c r="HL686" s="24"/>
      <c r="HM686" s="24"/>
      <c r="HN686" s="24"/>
      <c r="HO686" s="24"/>
      <c r="HP686" s="24"/>
      <c r="HQ686" s="24"/>
      <c r="HR686" s="24"/>
      <c r="HS686" s="24"/>
      <c r="HT686" s="24"/>
      <c r="HU686" s="24"/>
      <c r="HV686" s="24"/>
      <c r="HW686" s="24"/>
      <c r="HX686" s="24"/>
      <c r="HY686" s="24"/>
      <c r="HZ686" s="24"/>
      <c r="IA686" s="24"/>
      <c r="IB686" s="24"/>
      <c r="IC686" s="24"/>
      <c r="ID686" s="24"/>
      <c r="IE686" s="24"/>
      <c r="IF686" s="24"/>
      <c r="IG686" s="24"/>
      <c r="IH686" s="24"/>
      <c r="II686" s="24"/>
      <c r="IJ686" s="24"/>
      <c r="IK686" s="24"/>
      <c r="IL686" s="24"/>
      <c r="IM686" s="24"/>
      <c r="IN686" s="24"/>
      <c r="IO686" s="24"/>
      <c r="IP686" s="24"/>
      <c r="IQ686" s="24"/>
      <c r="IR686" s="24"/>
      <c r="IS686" s="24"/>
      <c r="IT686" s="24"/>
      <c r="IU686" s="24"/>
      <c r="IV686" s="24"/>
    </row>
    <row r="687" spans="1:256" s="22" customFormat="1" ht="11.25">
      <c r="A687" s="24"/>
      <c r="B687" s="24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  <c r="FV687" s="24"/>
      <c r="FW687" s="24"/>
      <c r="FX687" s="24"/>
      <c r="FY687" s="24"/>
      <c r="FZ687" s="24"/>
      <c r="GA687" s="24"/>
      <c r="GB687" s="24"/>
      <c r="GC687" s="24"/>
      <c r="GD687" s="24"/>
      <c r="GE687" s="24"/>
      <c r="GF687" s="24"/>
      <c r="GG687" s="24"/>
      <c r="GH687" s="24"/>
      <c r="GI687" s="24"/>
      <c r="GJ687" s="24"/>
      <c r="GK687" s="24"/>
      <c r="GL687" s="24"/>
      <c r="GM687" s="24"/>
      <c r="GN687" s="24"/>
      <c r="GO687" s="24"/>
      <c r="GP687" s="24"/>
      <c r="GQ687" s="24"/>
      <c r="GR687" s="24"/>
      <c r="GS687" s="24"/>
      <c r="GT687" s="24"/>
      <c r="GU687" s="24"/>
      <c r="GV687" s="24"/>
      <c r="GW687" s="24"/>
      <c r="GX687" s="24"/>
      <c r="GY687" s="24"/>
      <c r="GZ687" s="24"/>
      <c r="HA687" s="24"/>
      <c r="HB687" s="24"/>
      <c r="HC687" s="24"/>
      <c r="HD687" s="24"/>
      <c r="HE687" s="24"/>
      <c r="HF687" s="24"/>
      <c r="HG687" s="24"/>
      <c r="HH687" s="24"/>
      <c r="HI687" s="24"/>
      <c r="HJ687" s="24"/>
      <c r="HK687" s="24"/>
      <c r="HL687" s="24"/>
      <c r="HM687" s="24"/>
      <c r="HN687" s="24"/>
      <c r="HO687" s="24"/>
      <c r="HP687" s="24"/>
      <c r="HQ687" s="24"/>
      <c r="HR687" s="24"/>
      <c r="HS687" s="24"/>
      <c r="HT687" s="24"/>
      <c r="HU687" s="24"/>
      <c r="HV687" s="24"/>
      <c r="HW687" s="24"/>
      <c r="HX687" s="24"/>
      <c r="HY687" s="24"/>
      <c r="HZ687" s="24"/>
      <c r="IA687" s="24"/>
      <c r="IB687" s="24"/>
      <c r="IC687" s="24"/>
      <c r="ID687" s="24"/>
      <c r="IE687" s="24"/>
      <c r="IF687" s="24"/>
      <c r="IG687" s="24"/>
      <c r="IH687" s="24"/>
      <c r="II687" s="24"/>
      <c r="IJ687" s="24"/>
      <c r="IK687" s="24"/>
      <c r="IL687" s="24"/>
      <c r="IM687" s="24"/>
      <c r="IN687" s="24"/>
      <c r="IO687" s="24"/>
      <c r="IP687" s="24"/>
      <c r="IQ687" s="24"/>
      <c r="IR687" s="24"/>
      <c r="IS687" s="24"/>
      <c r="IT687" s="24"/>
      <c r="IU687" s="24"/>
      <c r="IV687" s="24"/>
    </row>
    <row r="688" spans="1:256" s="22" customFormat="1" ht="11.25">
      <c r="A688" s="24"/>
      <c r="B688" s="24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  <c r="FX688" s="24"/>
      <c r="FY688" s="24"/>
      <c r="FZ688" s="24"/>
      <c r="GA688" s="24"/>
      <c r="GB688" s="24"/>
      <c r="GC688" s="24"/>
      <c r="GD688" s="24"/>
      <c r="GE688" s="24"/>
      <c r="GF688" s="24"/>
      <c r="GG688" s="24"/>
      <c r="GH688" s="24"/>
      <c r="GI688" s="24"/>
      <c r="GJ688" s="24"/>
      <c r="GK688" s="24"/>
      <c r="GL688" s="24"/>
      <c r="GM688" s="24"/>
      <c r="GN688" s="24"/>
      <c r="GO688" s="24"/>
      <c r="GP688" s="24"/>
      <c r="GQ688" s="24"/>
      <c r="GR688" s="24"/>
      <c r="GS688" s="24"/>
      <c r="GT688" s="24"/>
      <c r="GU688" s="24"/>
      <c r="GV688" s="24"/>
      <c r="GW688" s="24"/>
      <c r="GX688" s="24"/>
      <c r="GY688" s="24"/>
      <c r="GZ688" s="24"/>
      <c r="HA688" s="24"/>
      <c r="HB688" s="24"/>
      <c r="HC688" s="24"/>
      <c r="HD688" s="24"/>
      <c r="HE688" s="24"/>
      <c r="HF688" s="24"/>
      <c r="HG688" s="24"/>
      <c r="HH688" s="24"/>
      <c r="HI688" s="24"/>
      <c r="HJ688" s="24"/>
      <c r="HK688" s="24"/>
      <c r="HL688" s="24"/>
      <c r="HM688" s="24"/>
      <c r="HN688" s="24"/>
      <c r="HO688" s="24"/>
      <c r="HP688" s="24"/>
      <c r="HQ688" s="24"/>
      <c r="HR688" s="24"/>
      <c r="HS688" s="24"/>
      <c r="HT688" s="24"/>
      <c r="HU688" s="24"/>
      <c r="HV688" s="24"/>
      <c r="HW688" s="24"/>
      <c r="HX688" s="24"/>
      <c r="HY688" s="24"/>
      <c r="HZ688" s="24"/>
      <c r="IA688" s="24"/>
      <c r="IB688" s="24"/>
      <c r="IC688" s="24"/>
      <c r="ID688" s="24"/>
      <c r="IE688" s="24"/>
      <c r="IF688" s="24"/>
      <c r="IG688" s="24"/>
      <c r="IH688" s="24"/>
      <c r="II688" s="24"/>
      <c r="IJ688" s="24"/>
      <c r="IK688" s="24"/>
      <c r="IL688" s="24"/>
      <c r="IM688" s="24"/>
      <c r="IN688" s="24"/>
      <c r="IO688" s="24"/>
      <c r="IP688" s="24"/>
      <c r="IQ688" s="24"/>
      <c r="IR688" s="24"/>
      <c r="IS688" s="24"/>
      <c r="IT688" s="24"/>
      <c r="IU688" s="24"/>
      <c r="IV688" s="24"/>
    </row>
    <row r="689" spans="1:256" s="22" customFormat="1" ht="11.25">
      <c r="A689" s="24"/>
      <c r="B689" s="24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  <c r="FV689" s="24"/>
      <c r="FW689" s="24"/>
      <c r="FX689" s="24"/>
      <c r="FY689" s="24"/>
      <c r="FZ689" s="24"/>
      <c r="GA689" s="24"/>
      <c r="GB689" s="24"/>
      <c r="GC689" s="24"/>
      <c r="GD689" s="24"/>
      <c r="GE689" s="24"/>
      <c r="GF689" s="24"/>
      <c r="GG689" s="24"/>
      <c r="GH689" s="24"/>
      <c r="GI689" s="24"/>
      <c r="GJ689" s="24"/>
      <c r="GK689" s="24"/>
      <c r="GL689" s="24"/>
      <c r="GM689" s="24"/>
      <c r="GN689" s="24"/>
      <c r="GO689" s="24"/>
      <c r="GP689" s="24"/>
      <c r="GQ689" s="24"/>
      <c r="GR689" s="24"/>
      <c r="GS689" s="24"/>
      <c r="GT689" s="24"/>
      <c r="GU689" s="24"/>
      <c r="GV689" s="24"/>
      <c r="GW689" s="24"/>
      <c r="GX689" s="24"/>
      <c r="GY689" s="24"/>
      <c r="GZ689" s="24"/>
      <c r="HA689" s="24"/>
      <c r="HB689" s="24"/>
      <c r="HC689" s="24"/>
      <c r="HD689" s="24"/>
      <c r="HE689" s="24"/>
      <c r="HF689" s="24"/>
      <c r="HG689" s="24"/>
      <c r="HH689" s="24"/>
      <c r="HI689" s="24"/>
      <c r="HJ689" s="24"/>
      <c r="HK689" s="24"/>
      <c r="HL689" s="24"/>
      <c r="HM689" s="24"/>
      <c r="HN689" s="24"/>
      <c r="HO689" s="24"/>
      <c r="HP689" s="24"/>
      <c r="HQ689" s="24"/>
      <c r="HR689" s="24"/>
      <c r="HS689" s="24"/>
      <c r="HT689" s="24"/>
      <c r="HU689" s="24"/>
      <c r="HV689" s="24"/>
      <c r="HW689" s="24"/>
      <c r="HX689" s="24"/>
      <c r="HY689" s="24"/>
      <c r="HZ689" s="24"/>
      <c r="IA689" s="24"/>
      <c r="IB689" s="24"/>
      <c r="IC689" s="24"/>
      <c r="ID689" s="24"/>
      <c r="IE689" s="24"/>
      <c r="IF689" s="24"/>
      <c r="IG689" s="24"/>
      <c r="IH689" s="24"/>
      <c r="II689" s="24"/>
      <c r="IJ689" s="24"/>
      <c r="IK689" s="24"/>
      <c r="IL689" s="24"/>
      <c r="IM689" s="24"/>
      <c r="IN689" s="24"/>
      <c r="IO689" s="24"/>
      <c r="IP689" s="24"/>
      <c r="IQ689" s="24"/>
      <c r="IR689" s="24"/>
      <c r="IS689" s="24"/>
      <c r="IT689" s="24"/>
      <c r="IU689" s="24"/>
      <c r="IV689" s="24"/>
    </row>
    <row r="690" spans="1:256" s="22" customFormat="1" ht="11.25">
      <c r="A690" s="24"/>
      <c r="B690" s="24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  <c r="FV690" s="24"/>
      <c r="FW690" s="24"/>
      <c r="FX690" s="24"/>
      <c r="FY690" s="24"/>
      <c r="FZ690" s="24"/>
      <c r="GA690" s="24"/>
      <c r="GB690" s="24"/>
      <c r="GC690" s="24"/>
      <c r="GD690" s="24"/>
      <c r="GE690" s="24"/>
      <c r="GF690" s="24"/>
      <c r="GG690" s="24"/>
      <c r="GH690" s="24"/>
      <c r="GI690" s="24"/>
      <c r="GJ690" s="24"/>
      <c r="GK690" s="24"/>
      <c r="GL690" s="24"/>
      <c r="GM690" s="24"/>
      <c r="GN690" s="24"/>
      <c r="GO690" s="24"/>
      <c r="GP690" s="24"/>
      <c r="GQ690" s="24"/>
      <c r="GR690" s="24"/>
      <c r="GS690" s="24"/>
      <c r="GT690" s="24"/>
      <c r="GU690" s="24"/>
      <c r="GV690" s="24"/>
      <c r="GW690" s="24"/>
      <c r="GX690" s="24"/>
      <c r="GY690" s="24"/>
      <c r="GZ690" s="24"/>
      <c r="HA690" s="24"/>
      <c r="HB690" s="24"/>
      <c r="HC690" s="24"/>
      <c r="HD690" s="24"/>
      <c r="HE690" s="24"/>
      <c r="HF690" s="24"/>
      <c r="HG690" s="24"/>
      <c r="HH690" s="24"/>
      <c r="HI690" s="24"/>
      <c r="HJ690" s="24"/>
      <c r="HK690" s="24"/>
      <c r="HL690" s="24"/>
      <c r="HM690" s="24"/>
      <c r="HN690" s="24"/>
      <c r="HO690" s="24"/>
      <c r="HP690" s="24"/>
      <c r="HQ690" s="24"/>
      <c r="HR690" s="24"/>
      <c r="HS690" s="24"/>
      <c r="HT690" s="24"/>
      <c r="HU690" s="24"/>
      <c r="HV690" s="24"/>
      <c r="HW690" s="24"/>
      <c r="HX690" s="24"/>
      <c r="HY690" s="24"/>
      <c r="HZ690" s="24"/>
      <c r="IA690" s="24"/>
      <c r="IB690" s="24"/>
      <c r="IC690" s="24"/>
      <c r="ID690" s="24"/>
      <c r="IE690" s="24"/>
      <c r="IF690" s="24"/>
      <c r="IG690" s="24"/>
      <c r="IH690" s="24"/>
      <c r="II690" s="24"/>
      <c r="IJ690" s="24"/>
      <c r="IK690" s="24"/>
      <c r="IL690" s="24"/>
      <c r="IM690" s="24"/>
      <c r="IN690" s="24"/>
      <c r="IO690" s="24"/>
      <c r="IP690" s="24"/>
      <c r="IQ690" s="24"/>
      <c r="IR690" s="24"/>
      <c r="IS690" s="24"/>
      <c r="IT690" s="24"/>
      <c r="IU690" s="24"/>
      <c r="IV690" s="24"/>
    </row>
    <row r="691" spans="1:256" s="22" customFormat="1" ht="11.25">
      <c r="A691" s="24"/>
      <c r="B691" s="24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  <c r="FV691" s="24"/>
      <c r="FW691" s="24"/>
      <c r="FX691" s="24"/>
      <c r="FY691" s="24"/>
      <c r="FZ691" s="24"/>
      <c r="GA691" s="24"/>
      <c r="GB691" s="24"/>
      <c r="GC691" s="24"/>
      <c r="GD691" s="24"/>
      <c r="GE691" s="24"/>
      <c r="GF691" s="24"/>
      <c r="GG691" s="24"/>
      <c r="GH691" s="24"/>
      <c r="GI691" s="24"/>
      <c r="GJ691" s="24"/>
      <c r="GK691" s="24"/>
      <c r="GL691" s="24"/>
      <c r="GM691" s="24"/>
      <c r="GN691" s="24"/>
      <c r="GO691" s="24"/>
      <c r="GP691" s="24"/>
      <c r="GQ691" s="24"/>
      <c r="GR691" s="24"/>
      <c r="GS691" s="24"/>
      <c r="GT691" s="24"/>
      <c r="GU691" s="24"/>
      <c r="GV691" s="24"/>
      <c r="GW691" s="24"/>
      <c r="GX691" s="24"/>
      <c r="GY691" s="24"/>
      <c r="GZ691" s="24"/>
      <c r="HA691" s="24"/>
      <c r="HB691" s="24"/>
      <c r="HC691" s="24"/>
      <c r="HD691" s="24"/>
      <c r="HE691" s="24"/>
      <c r="HF691" s="24"/>
      <c r="HG691" s="24"/>
      <c r="HH691" s="24"/>
      <c r="HI691" s="24"/>
      <c r="HJ691" s="24"/>
      <c r="HK691" s="24"/>
      <c r="HL691" s="24"/>
      <c r="HM691" s="24"/>
      <c r="HN691" s="24"/>
      <c r="HO691" s="24"/>
      <c r="HP691" s="24"/>
      <c r="HQ691" s="24"/>
      <c r="HR691" s="24"/>
      <c r="HS691" s="24"/>
      <c r="HT691" s="24"/>
      <c r="HU691" s="24"/>
      <c r="HV691" s="24"/>
      <c r="HW691" s="24"/>
      <c r="HX691" s="24"/>
      <c r="HY691" s="24"/>
      <c r="HZ691" s="24"/>
      <c r="IA691" s="24"/>
      <c r="IB691" s="24"/>
      <c r="IC691" s="24"/>
      <c r="ID691" s="24"/>
      <c r="IE691" s="24"/>
      <c r="IF691" s="24"/>
      <c r="IG691" s="24"/>
      <c r="IH691" s="24"/>
      <c r="II691" s="24"/>
      <c r="IJ691" s="24"/>
      <c r="IK691" s="24"/>
      <c r="IL691" s="24"/>
      <c r="IM691" s="24"/>
      <c r="IN691" s="24"/>
      <c r="IO691" s="24"/>
      <c r="IP691" s="24"/>
      <c r="IQ691" s="24"/>
      <c r="IR691" s="24"/>
      <c r="IS691" s="24"/>
      <c r="IT691" s="24"/>
      <c r="IU691" s="24"/>
      <c r="IV691" s="24"/>
    </row>
    <row r="692" spans="1:256" s="22" customFormat="1" ht="11.25">
      <c r="A692" s="24"/>
      <c r="B692" s="24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  <c r="FJ692" s="24"/>
      <c r="FK692" s="24"/>
      <c r="FL692" s="24"/>
      <c r="FM692" s="24"/>
      <c r="FN692" s="24"/>
      <c r="FO692" s="24"/>
      <c r="FP692" s="24"/>
      <c r="FQ692" s="24"/>
      <c r="FR692" s="24"/>
      <c r="FS692" s="24"/>
      <c r="FT692" s="24"/>
      <c r="FU692" s="24"/>
      <c r="FV692" s="24"/>
      <c r="FW692" s="24"/>
      <c r="FX692" s="24"/>
      <c r="FY692" s="24"/>
      <c r="FZ692" s="24"/>
      <c r="GA692" s="24"/>
      <c r="GB692" s="24"/>
      <c r="GC692" s="24"/>
      <c r="GD692" s="24"/>
      <c r="GE692" s="24"/>
      <c r="GF692" s="24"/>
      <c r="GG692" s="24"/>
      <c r="GH692" s="24"/>
      <c r="GI692" s="24"/>
      <c r="GJ692" s="24"/>
      <c r="GK692" s="24"/>
      <c r="GL692" s="24"/>
      <c r="GM692" s="24"/>
      <c r="GN692" s="24"/>
      <c r="GO692" s="24"/>
      <c r="GP692" s="24"/>
      <c r="GQ692" s="24"/>
      <c r="GR692" s="24"/>
      <c r="GS692" s="24"/>
      <c r="GT692" s="24"/>
      <c r="GU692" s="24"/>
      <c r="GV692" s="24"/>
      <c r="GW692" s="24"/>
      <c r="GX692" s="24"/>
      <c r="GY692" s="24"/>
      <c r="GZ692" s="24"/>
      <c r="HA692" s="24"/>
      <c r="HB692" s="24"/>
      <c r="HC692" s="24"/>
      <c r="HD692" s="24"/>
      <c r="HE692" s="24"/>
      <c r="HF692" s="24"/>
      <c r="HG692" s="24"/>
      <c r="HH692" s="24"/>
      <c r="HI692" s="24"/>
      <c r="HJ692" s="24"/>
      <c r="HK692" s="24"/>
      <c r="HL692" s="24"/>
      <c r="HM692" s="24"/>
      <c r="HN692" s="24"/>
      <c r="HO692" s="24"/>
      <c r="HP692" s="24"/>
      <c r="HQ692" s="24"/>
      <c r="HR692" s="24"/>
      <c r="HS692" s="24"/>
      <c r="HT692" s="24"/>
      <c r="HU692" s="24"/>
      <c r="HV692" s="24"/>
      <c r="HW692" s="24"/>
      <c r="HX692" s="24"/>
      <c r="HY692" s="24"/>
      <c r="HZ692" s="24"/>
      <c r="IA692" s="24"/>
      <c r="IB692" s="24"/>
      <c r="IC692" s="24"/>
      <c r="ID692" s="24"/>
      <c r="IE692" s="24"/>
      <c r="IF692" s="24"/>
      <c r="IG692" s="24"/>
      <c r="IH692" s="24"/>
      <c r="II692" s="24"/>
      <c r="IJ692" s="24"/>
      <c r="IK692" s="24"/>
      <c r="IL692" s="24"/>
      <c r="IM692" s="24"/>
      <c r="IN692" s="24"/>
      <c r="IO692" s="24"/>
      <c r="IP692" s="24"/>
      <c r="IQ692" s="24"/>
      <c r="IR692" s="24"/>
      <c r="IS692" s="24"/>
      <c r="IT692" s="24"/>
      <c r="IU692" s="24"/>
      <c r="IV692" s="24"/>
    </row>
    <row r="693" spans="1:256" s="22" customFormat="1" ht="11.25">
      <c r="A693" s="24" t="s">
        <v>618</v>
      </c>
      <c r="B693" s="24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  <c r="FJ693" s="24"/>
      <c r="FK693" s="24"/>
      <c r="FL693" s="24"/>
      <c r="FM693" s="24"/>
      <c r="FN693" s="24"/>
      <c r="FO693" s="24"/>
      <c r="FP693" s="24"/>
      <c r="FQ693" s="24"/>
      <c r="FR693" s="24"/>
      <c r="FS693" s="24"/>
      <c r="FT693" s="24"/>
      <c r="FU693" s="24"/>
      <c r="FV693" s="24"/>
      <c r="FW693" s="24"/>
      <c r="FX693" s="24"/>
      <c r="FY693" s="24"/>
      <c r="FZ693" s="24"/>
      <c r="GA693" s="24"/>
      <c r="GB693" s="24"/>
      <c r="GC693" s="24"/>
      <c r="GD693" s="24"/>
      <c r="GE693" s="24"/>
      <c r="GF693" s="24"/>
      <c r="GG693" s="24"/>
      <c r="GH693" s="24"/>
      <c r="GI693" s="24"/>
      <c r="GJ693" s="24"/>
      <c r="GK693" s="24"/>
      <c r="GL693" s="24"/>
      <c r="GM693" s="24"/>
      <c r="GN693" s="24"/>
      <c r="GO693" s="24"/>
      <c r="GP693" s="24"/>
      <c r="GQ693" s="24"/>
      <c r="GR693" s="24"/>
      <c r="GS693" s="24"/>
      <c r="GT693" s="24"/>
      <c r="GU693" s="24"/>
      <c r="GV693" s="24"/>
      <c r="GW693" s="24"/>
      <c r="GX693" s="24"/>
      <c r="GY693" s="24"/>
      <c r="GZ693" s="24"/>
      <c r="HA693" s="24"/>
      <c r="HB693" s="24"/>
      <c r="HC693" s="24"/>
      <c r="HD693" s="24"/>
      <c r="HE693" s="24"/>
      <c r="HF693" s="24"/>
      <c r="HG693" s="24"/>
      <c r="HH693" s="24"/>
      <c r="HI693" s="24"/>
      <c r="HJ693" s="24"/>
      <c r="HK693" s="24"/>
      <c r="HL693" s="24"/>
      <c r="HM693" s="24"/>
      <c r="HN693" s="24"/>
      <c r="HO693" s="24"/>
      <c r="HP693" s="24"/>
      <c r="HQ693" s="24"/>
      <c r="HR693" s="24"/>
      <c r="HS693" s="24"/>
      <c r="HT693" s="24"/>
      <c r="HU693" s="24"/>
      <c r="HV693" s="24"/>
      <c r="HW693" s="24"/>
      <c r="HX693" s="24"/>
      <c r="HY693" s="24"/>
      <c r="HZ693" s="24"/>
      <c r="IA693" s="24"/>
      <c r="IB693" s="24"/>
      <c r="IC693" s="24"/>
      <c r="ID693" s="24"/>
      <c r="IE693" s="24"/>
      <c r="IF693" s="24"/>
      <c r="IG693" s="24"/>
      <c r="IH693" s="24"/>
      <c r="II693" s="24"/>
      <c r="IJ693" s="24"/>
      <c r="IK693" s="24"/>
      <c r="IL693" s="24"/>
      <c r="IM693" s="24"/>
      <c r="IN693" s="24"/>
      <c r="IO693" s="24"/>
      <c r="IP693" s="24"/>
      <c r="IQ693" s="24"/>
      <c r="IR693" s="24"/>
      <c r="IS693" s="24"/>
      <c r="IT693" s="24"/>
      <c r="IU693" s="24"/>
      <c r="IV693" s="24"/>
    </row>
    <row r="694" spans="1:256" s="22" customFormat="1" ht="11.25">
      <c r="A694" s="24"/>
      <c r="B694" s="24" t="s">
        <v>619</v>
      </c>
      <c r="C694" s="27"/>
      <c r="D694" s="27"/>
      <c r="E694" s="27"/>
      <c r="F694" s="27"/>
      <c r="G694" s="27"/>
      <c r="H694" s="27">
        <v>100</v>
      </c>
      <c r="I694" s="27">
        <v>10</v>
      </c>
      <c r="J694" s="27"/>
      <c r="K694" s="27"/>
      <c r="L694" s="27"/>
      <c r="M694" s="27"/>
      <c r="N694" s="27"/>
      <c r="O694" s="27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  <c r="FV694" s="24"/>
      <c r="FW694" s="24"/>
      <c r="FX694" s="24"/>
      <c r="FY694" s="24"/>
      <c r="FZ694" s="24"/>
      <c r="GA694" s="24"/>
      <c r="GB694" s="24"/>
      <c r="GC694" s="24"/>
      <c r="GD694" s="24"/>
      <c r="GE694" s="24"/>
      <c r="GF694" s="24"/>
      <c r="GG694" s="24"/>
      <c r="GH694" s="24"/>
      <c r="GI694" s="24"/>
      <c r="GJ694" s="24"/>
      <c r="GK694" s="24"/>
      <c r="GL694" s="24"/>
      <c r="GM694" s="24"/>
      <c r="GN694" s="24"/>
      <c r="GO694" s="24"/>
      <c r="GP694" s="24"/>
      <c r="GQ694" s="24"/>
      <c r="GR694" s="24"/>
      <c r="GS694" s="24"/>
      <c r="GT694" s="24"/>
      <c r="GU694" s="24"/>
      <c r="GV694" s="24"/>
      <c r="GW694" s="24"/>
      <c r="GX694" s="24"/>
      <c r="GY694" s="24"/>
      <c r="GZ694" s="24"/>
      <c r="HA694" s="24"/>
      <c r="HB694" s="24"/>
      <c r="HC694" s="24"/>
      <c r="HD694" s="24"/>
      <c r="HE694" s="24"/>
      <c r="HF694" s="24"/>
      <c r="HG694" s="24"/>
      <c r="HH694" s="24"/>
      <c r="HI694" s="24"/>
      <c r="HJ694" s="24"/>
      <c r="HK694" s="24"/>
      <c r="HL694" s="24"/>
      <c r="HM694" s="24"/>
      <c r="HN694" s="24"/>
      <c r="HO694" s="24"/>
      <c r="HP694" s="24"/>
      <c r="HQ694" s="24"/>
      <c r="HR694" s="24"/>
      <c r="HS694" s="24"/>
      <c r="HT694" s="24"/>
      <c r="HU694" s="24"/>
      <c r="HV694" s="24"/>
      <c r="HW694" s="24"/>
      <c r="HX694" s="24"/>
      <c r="HY694" s="24"/>
      <c r="HZ694" s="24"/>
      <c r="IA694" s="24"/>
      <c r="IB694" s="24"/>
      <c r="IC694" s="24"/>
      <c r="ID694" s="24"/>
      <c r="IE694" s="24"/>
      <c r="IF694" s="24"/>
      <c r="IG694" s="24"/>
      <c r="IH694" s="24"/>
      <c r="II694" s="24"/>
      <c r="IJ694" s="24"/>
      <c r="IK694" s="24"/>
      <c r="IL694" s="24"/>
      <c r="IM694" s="24"/>
      <c r="IN694" s="24"/>
      <c r="IO694" s="24"/>
      <c r="IP694" s="24"/>
      <c r="IQ694" s="24"/>
      <c r="IR694" s="24"/>
      <c r="IS694" s="24"/>
      <c r="IT694" s="24"/>
      <c r="IU694" s="24"/>
      <c r="IV694" s="24"/>
    </row>
    <row r="695" spans="1:256" s="22" customFormat="1" ht="11.25">
      <c r="A695" s="24"/>
      <c r="B695" s="24" t="s">
        <v>620</v>
      </c>
      <c r="C695" s="27"/>
      <c r="D695" s="27"/>
      <c r="E695" s="27"/>
      <c r="F695" s="27"/>
      <c r="G695" s="27"/>
      <c r="H695" s="27">
        <v>100</v>
      </c>
      <c r="I695" s="27">
        <v>6</v>
      </c>
      <c r="J695" s="27"/>
      <c r="K695" s="27"/>
      <c r="L695" s="27"/>
      <c r="M695" s="27"/>
      <c r="N695" s="27"/>
      <c r="O695" s="27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  <c r="FJ695" s="24"/>
      <c r="FK695" s="24"/>
      <c r="FL695" s="24"/>
      <c r="FM695" s="24"/>
      <c r="FN695" s="24"/>
      <c r="FO695" s="24"/>
      <c r="FP695" s="24"/>
      <c r="FQ695" s="24"/>
      <c r="FR695" s="24"/>
      <c r="FS695" s="24"/>
      <c r="FT695" s="24"/>
      <c r="FU695" s="24"/>
      <c r="FV695" s="24"/>
      <c r="FW695" s="24"/>
      <c r="FX695" s="24"/>
      <c r="FY695" s="24"/>
      <c r="FZ695" s="24"/>
      <c r="GA695" s="24"/>
      <c r="GB695" s="24"/>
      <c r="GC695" s="24"/>
      <c r="GD695" s="24"/>
      <c r="GE695" s="24"/>
      <c r="GF695" s="24"/>
      <c r="GG695" s="24"/>
      <c r="GH695" s="24"/>
      <c r="GI695" s="24"/>
      <c r="GJ695" s="24"/>
      <c r="GK695" s="24"/>
      <c r="GL695" s="24"/>
      <c r="GM695" s="24"/>
      <c r="GN695" s="24"/>
      <c r="GO695" s="24"/>
      <c r="GP695" s="24"/>
      <c r="GQ695" s="24"/>
      <c r="GR695" s="24"/>
      <c r="GS695" s="24"/>
      <c r="GT695" s="24"/>
      <c r="GU695" s="24"/>
      <c r="GV695" s="24"/>
      <c r="GW695" s="24"/>
      <c r="GX695" s="24"/>
      <c r="GY695" s="24"/>
      <c r="GZ695" s="24"/>
      <c r="HA695" s="24"/>
      <c r="HB695" s="24"/>
      <c r="HC695" s="24"/>
      <c r="HD695" s="24"/>
      <c r="HE695" s="24"/>
      <c r="HF695" s="24"/>
      <c r="HG695" s="24"/>
      <c r="HH695" s="24"/>
      <c r="HI695" s="24"/>
      <c r="HJ695" s="24"/>
      <c r="HK695" s="24"/>
      <c r="HL695" s="24"/>
      <c r="HM695" s="24"/>
      <c r="HN695" s="24"/>
      <c r="HO695" s="24"/>
      <c r="HP695" s="24"/>
      <c r="HQ695" s="24"/>
      <c r="HR695" s="24"/>
      <c r="HS695" s="24"/>
      <c r="HT695" s="24"/>
      <c r="HU695" s="24"/>
      <c r="HV695" s="24"/>
      <c r="HW695" s="24"/>
      <c r="HX695" s="24"/>
      <c r="HY695" s="24"/>
      <c r="HZ695" s="24"/>
      <c r="IA695" s="24"/>
      <c r="IB695" s="24"/>
      <c r="IC695" s="24"/>
      <c r="ID695" s="24"/>
      <c r="IE695" s="24"/>
      <c r="IF695" s="24"/>
      <c r="IG695" s="24"/>
      <c r="IH695" s="24"/>
      <c r="II695" s="24"/>
      <c r="IJ695" s="24"/>
      <c r="IK695" s="24"/>
      <c r="IL695" s="24"/>
      <c r="IM695" s="24"/>
      <c r="IN695" s="24"/>
      <c r="IO695" s="24"/>
      <c r="IP695" s="24"/>
      <c r="IQ695" s="24"/>
      <c r="IR695" s="24"/>
      <c r="IS695" s="24"/>
      <c r="IT695" s="24"/>
      <c r="IU695" s="24"/>
      <c r="IV695" s="24"/>
    </row>
    <row r="696" spans="1:256" s="22" customFormat="1" ht="11.25">
      <c r="A696" s="24"/>
      <c r="B696" s="24" t="s">
        <v>621</v>
      </c>
      <c r="C696" s="27"/>
      <c r="D696" s="27"/>
      <c r="E696" s="27"/>
      <c r="F696" s="27"/>
      <c r="G696" s="27"/>
      <c r="H696" s="27">
        <v>100</v>
      </c>
      <c r="I696" s="27">
        <v>6</v>
      </c>
      <c r="J696" s="27"/>
      <c r="K696" s="27"/>
      <c r="L696" s="27"/>
      <c r="M696" s="27"/>
      <c r="N696" s="27"/>
      <c r="O696" s="27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  <c r="FJ696" s="24"/>
      <c r="FK696" s="24"/>
      <c r="FL696" s="24"/>
      <c r="FM696" s="24"/>
      <c r="FN696" s="24"/>
      <c r="FO696" s="24"/>
      <c r="FP696" s="24"/>
      <c r="FQ696" s="24"/>
      <c r="FR696" s="24"/>
      <c r="FS696" s="24"/>
      <c r="FT696" s="24"/>
      <c r="FU696" s="24"/>
      <c r="FV696" s="24"/>
      <c r="FW696" s="24"/>
      <c r="FX696" s="24"/>
      <c r="FY696" s="24"/>
      <c r="FZ696" s="24"/>
      <c r="GA696" s="24"/>
      <c r="GB696" s="24"/>
      <c r="GC696" s="24"/>
      <c r="GD696" s="24"/>
      <c r="GE696" s="24"/>
      <c r="GF696" s="24"/>
      <c r="GG696" s="24"/>
      <c r="GH696" s="24"/>
      <c r="GI696" s="24"/>
      <c r="GJ696" s="24"/>
      <c r="GK696" s="24"/>
      <c r="GL696" s="24"/>
      <c r="GM696" s="24"/>
      <c r="GN696" s="24"/>
      <c r="GO696" s="24"/>
      <c r="GP696" s="24"/>
      <c r="GQ696" s="24"/>
      <c r="GR696" s="24"/>
      <c r="GS696" s="24"/>
      <c r="GT696" s="24"/>
      <c r="GU696" s="24"/>
      <c r="GV696" s="24"/>
      <c r="GW696" s="24"/>
      <c r="GX696" s="24"/>
      <c r="GY696" s="24"/>
      <c r="GZ696" s="24"/>
      <c r="HA696" s="24"/>
      <c r="HB696" s="24"/>
      <c r="HC696" s="24"/>
      <c r="HD696" s="24"/>
      <c r="HE696" s="24"/>
      <c r="HF696" s="24"/>
      <c r="HG696" s="24"/>
      <c r="HH696" s="24"/>
      <c r="HI696" s="24"/>
      <c r="HJ696" s="24"/>
      <c r="HK696" s="24"/>
      <c r="HL696" s="24"/>
      <c r="HM696" s="24"/>
      <c r="HN696" s="24"/>
      <c r="HO696" s="24"/>
      <c r="HP696" s="24"/>
      <c r="HQ696" s="24"/>
      <c r="HR696" s="24"/>
      <c r="HS696" s="24"/>
      <c r="HT696" s="24"/>
      <c r="HU696" s="24"/>
      <c r="HV696" s="24"/>
      <c r="HW696" s="24"/>
      <c r="HX696" s="24"/>
      <c r="HY696" s="24"/>
      <c r="HZ696" s="24"/>
      <c r="IA696" s="24"/>
      <c r="IB696" s="24"/>
      <c r="IC696" s="24"/>
      <c r="ID696" s="24"/>
      <c r="IE696" s="24"/>
      <c r="IF696" s="24"/>
      <c r="IG696" s="24"/>
      <c r="IH696" s="24"/>
      <c r="II696" s="24"/>
      <c r="IJ696" s="24"/>
      <c r="IK696" s="24"/>
      <c r="IL696" s="24"/>
      <c r="IM696" s="24"/>
      <c r="IN696" s="24"/>
      <c r="IO696" s="24"/>
      <c r="IP696" s="24"/>
      <c r="IQ696" s="24"/>
      <c r="IR696" s="24"/>
      <c r="IS696" s="24"/>
      <c r="IT696" s="24"/>
      <c r="IU696" s="24"/>
      <c r="IV696" s="24"/>
    </row>
    <row r="697" spans="1:256" s="22" customFormat="1" ht="11.25">
      <c r="A697" s="24"/>
      <c r="B697" s="24" t="s">
        <v>623</v>
      </c>
      <c r="C697" s="27"/>
      <c r="D697" s="27"/>
      <c r="E697" s="27"/>
      <c r="F697" s="27"/>
      <c r="G697" s="27"/>
      <c r="H697" s="27">
        <v>100</v>
      </c>
      <c r="I697" s="27">
        <v>10</v>
      </c>
      <c r="J697" s="27"/>
      <c r="K697" s="27"/>
      <c r="L697" s="27"/>
      <c r="M697" s="27"/>
      <c r="N697" s="27"/>
      <c r="O697" s="27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  <c r="FJ697" s="24"/>
      <c r="FK697" s="24"/>
      <c r="FL697" s="24"/>
      <c r="FM697" s="24"/>
      <c r="FN697" s="24"/>
      <c r="FO697" s="24"/>
      <c r="FP697" s="24"/>
      <c r="FQ697" s="24"/>
      <c r="FR697" s="24"/>
      <c r="FS697" s="24"/>
      <c r="FT697" s="24"/>
      <c r="FU697" s="24"/>
      <c r="FV697" s="24"/>
      <c r="FW697" s="24"/>
      <c r="FX697" s="24"/>
      <c r="FY697" s="24"/>
      <c r="FZ697" s="24"/>
      <c r="GA697" s="24"/>
      <c r="GB697" s="24"/>
      <c r="GC697" s="24"/>
      <c r="GD697" s="24"/>
      <c r="GE697" s="24"/>
      <c r="GF697" s="24"/>
      <c r="GG697" s="24"/>
      <c r="GH697" s="24"/>
      <c r="GI697" s="24"/>
      <c r="GJ697" s="24"/>
      <c r="GK697" s="24"/>
      <c r="GL697" s="24"/>
      <c r="GM697" s="24"/>
      <c r="GN697" s="24"/>
      <c r="GO697" s="24"/>
      <c r="GP697" s="24"/>
      <c r="GQ697" s="24"/>
      <c r="GR697" s="24"/>
      <c r="GS697" s="24"/>
      <c r="GT697" s="24"/>
      <c r="GU697" s="24"/>
      <c r="GV697" s="24"/>
      <c r="GW697" s="24"/>
      <c r="GX697" s="24"/>
      <c r="GY697" s="24"/>
      <c r="GZ697" s="24"/>
      <c r="HA697" s="24"/>
      <c r="HB697" s="24"/>
      <c r="HC697" s="24"/>
      <c r="HD697" s="24"/>
      <c r="HE697" s="24"/>
      <c r="HF697" s="24"/>
      <c r="HG697" s="24"/>
      <c r="HH697" s="24"/>
      <c r="HI697" s="24"/>
      <c r="HJ697" s="24"/>
      <c r="HK697" s="24"/>
      <c r="HL697" s="24"/>
      <c r="HM697" s="24"/>
      <c r="HN697" s="24"/>
      <c r="HO697" s="24"/>
      <c r="HP697" s="24"/>
      <c r="HQ697" s="24"/>
      <c r="HR697" s="24"/>
      <c r="HS697" s="24"/>
      <c r="HT697" s="24"/>
      <c r="HU697" s="24"/>
      <c r="HV697" s="24"/>
      <c r="HW697" s="24"/>
      <c r="HX697" s="24"/>
      <c r="HY697" s="24"/>
      <c r="HZ697" s="24"/>
      <c r="IA697" s="24"/>
      <c r="IB697" s="24"/>
      <c r="IC697" s="24"/>
      <c r="ID697" s="24"/>
      <c r="IE697" s="24"/>
      <c r="IF697" s="24"/>
      <c r="IG697" s="24"/>
      <c r="IH697" s="24"/>
      <c r="II697" s="24"/>
      <c r="IJ697" s="24"/>
      <c r="IK697" s="24"/>
      <c r="IL697" s="24"/>
      <c r="IM697" s="24"/>
      <c r="IN697" s="24"/>
      <c r="IO697" s="24"/>
      <c r="IP697" s="24"/>
      <c r="IQ697" s="24"/>
      <c r="IR697" s="24"/>
      <c r="IS697" s="24"/>
      <c r="IT697" s="24"/>
      <c r="IU697" s="24"/>
      <c r="IV697" s="24"/>
    </row>
    <row r="698" spans="1:256" s="22" customFormat="1" ht="11.25">
      <c r="A698" s="24"/>
      <c r="B698" s="24" t="s">
        <v>622</v>
      </c>
      <c r="C698" s="27"/>
      <c r="D698" s="27"/>
      <c r="E698" s="27"/>
      <c r="F698" s="27"/>
      <c r="G698" s="27"/>
      <c r="H698" s="27">
        <v>100</v>
      </c>
      <c r="I698" s="27">
        <v>10</v>
      </c>
      <c r="J698" s="27"/>
      <c r="K698" s="27"/>
      <c r="L698" s="27"/>
      <c r="M698" s="27"/>
      <c r="N698" s="27"/>
      <c r="O698" s="27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  <c r="FJ698" s="24"/>
      <c r="FK698" s="24"/>
      <c r="FL698" s="24"/>
      <c r="FM698" s="24"/>
      <c r="FN698" s="24"/>
      <c r="FO698" s="24"/>
      <c r="FP698" s="24"/>
      <c r="FQ698" s="24"/>
      <c r="FR698" s="24"/>
      <c r="FS698" s="24"/>
      <c r="FT698" s="24"/>
      <c r="FU698" s="24"/>
      <c r="FV698" s="24"/>
      <c r="FW698" s="24"/>
      <c r="FX698" s="24"/>
      <c r="FY698" s="24"/>
      <c r="FZ698" s="24"/>
      <c r="GA698" s="24"/>
      <c r="GB698" s="24"/>
      <c r="GC698" s="24"/>
      <c r="GD698" s="24"/>
      <c r="GE698" s="24"/>
      <c r="GF698" s="24"/>
      <c r="GG698" s="24"/>
      <c r="GH698" s="24"/>
      <c r="GI698" s="24"/>
      <c r="GJ698" s="24"/>
      <c r="GK698" s="24"/>
      <c r="GL698" s="24"/>
      <c r="GM698" s="24"/>
      <c r="GN698" s="24"/>
      <c r="GO698" s="24"/>
      <c r="GP698" s="24"/>
      <c r="GQ698" s="24"/>
      <c r="GR698" s="24"/>
      <c r="GS698" s="24"/>
      <c r="GT698" s="24"/>
      <c r="GU698" s="24"/>
      <c r="GV698" s="24"/>
      <c r="GW698" s="24"/>
      <c r="GX698" s="24"/>
      <c r="GY698" s="24"/>
      <c r="GZ698" s="24"/>
      <c r="HA698" s="24"/>
      <c r="HB698" s="24"/>
      <c r="HC698" s="24"/>
      <c r="HD698" s="24"/>
      <c r="HE698" s="24"/>
      <c r="HF698" s="24"/>
      <c r="HG698" s="24"/>
      <c r="HH698" s="24"/>
      <c r="HI698" s="24"/>
      <c r="HJ698" s="24"/>
      <c r="HK698" s="24"/>
      <c r="HL698" s="24"/>
      <c r="HM698" s="24"/>
      <c r="HN698" s="24"/>
      <c r="HO698" s="24"/>
      <c r="HP698" s="24"/>
      <c r="HQ698" s="24"/>
      <c r="HR698" s="24"/>
      <c r="HS698" s="24"/>
      <c r="HT698" s="24"/>
      <c r="HU698" s="24"/>
      <c r="HV698" s="24"/>
      <c r="HW698" s="24"/>
      <c r="HX698" s="24"/>
      <c r="HY698" s="24"/>
      <c r="HZ698" s="24"/>
      <c r="IA698" s="24"/>
      <c r="IB698" s="24"/>
      <c r="IC698" s="24"/>
      <c r="ID698" s="24"/>
      <c r="IE698" s="24"/>
      <c r="IF698" s="24"/>
      <c r="IG698" s="24"/>
      <c r="IH698" s="24"/>
      <c r="II698" s="24"/>
      <c r="IJ698" s="24"/>
      <c r="IK698" s="24"/>
      <c r="IL698" s="24"/>
      <c r="IM698" s="24"/>
      <c r="IN698" s="24"/>
      <c r="IO698" s="24"/>
      <c r="IP698" s="24"/>
      <c r="IQ698" s="24"/>
      <c r="IR698" s="24"/>
      <c r="IS698" s="24"/>
      <c r="IT698" s="24"/>
      <c r="IU698" s="24"/>
      <c r="IV698" s="24"/>
    </row>
    <row r="699" spans="1:256" s="22" customFormat="1" ht="11.25">
      <c r="A699" s="24"/>
      <c r="B699" s="24" t="s">
        <v>624</v>
      </c>
      <c r="C699" s="27"/>
      <c r="D699" s="27"/>
      <c r="E699" s="27"/>
      <c r="F699" s="27"/>
      <c r="G699" s="27"/>
      <c r="H699" s="27">
        <v>100</v>
      </c>
      <c r="I699" s="27">
        <v>12</v>
      </c>
      <c r="J699" s="27"/>
      <c r="K699" s="27"/>
      <c r="L699" s="27"/>
      <c r="M699" s="27"/>
      <c r="N699" s="27"/>
      <c r="O699" s="27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  <c r="HR699" s="24"/>
      <c r="HS699" s="24"/>
      <c r="HT699" s="24"/>
      <c r="HU699" s="24"/>
      <c r="HV699" s="24"/>
      <c r="HW699" s="24"/>
      <c r="HX699" s="24"/>
      <c r="HY699" s="24"/>
      <c r="HZ699" s="24"/>
      <c r="IA699" s="24"/>
      <c r="IB699" s="24"/>
      <c r="IC699" s="24"/>
      <c r="ID699" s="24"/>
      <c r="IE699" s="24"/>
      <c r="IF699" s="24"/>
      <c r="IG699" s="24"/>
      <c r="IH699" s="24"/>
      <c r="II699" s="24"/>
      <c r="IJ699" s="24"/>
      <c r="IK699" s="24"/>
      <c r="IL699" s="24"/>
      <c r="IM699" s="24"/>
      <c r="IN699" s="24"/>
      <c r="IO699" s="24"/>
      <c r="IP699" s="24"/>
      <c r="IQ699" s="24"/>
      <c r="IR699" s="24"/>
      <c r="IS699" s="24"/>
      <c r="IT699" s="24"/>
      <c r="IU699" s="24"/>
      <c r="IV699" s="24"/>
    </row>
    <row r="700" spans="1:256" s="22" customFormat="1" ht="11.25">
      <c r="A700" s="24"/>
      <c r="B700" s="24" t="s">
        <v>626</v>
      </c>
      <c r="C700" s="27"/>
      <c r="D700" s="27"/>
      <c r="E700" s="27"/>
      <c r="F700" s="27"/>
      <c r="G700" s="27"/>
      <c r="H700" s="27">
        <v>50</v>
      </c>
      <c r="I700" s="27">
        <v>5</v>
      </c>
      <c r="J700" s="27"/>
      <c r="K700" s="27"/>
      <c r="L700" s="27"/>
      <c r="M700" s="27"/>
      <c r="N700" s="27"/>
      <c r="O700" s="27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  <c r="HR700" s="24"/>
      <c r="HS700" s="24"/>
      <c r="HT700" s="24"/>
      <c r="HU700" s="24"/>
      <c r="HV700" s="24"/>
      <c r="HW700" s="24"/>
      <c r="HX700" s="24"/>
      <c r="HY700" s="24"/>
      <c r="HZ700" s="24"/>
      <c r="IA700" s="24"/>
      <c r="IB700" s="24"/>
      <c r="IC700" s="24"/>
      <c r="ID700" s="24"/>
      <c r="IE700" s="24"/>
      <c r="IF700" s="24"/>
      <c r="IG700" s="24"/>
      <c r="IH700" s="24"/>
      <c r="II700" s="24"/>
      <c r="IJ700" s="24"/>
      <c r="IK700" s="24"/>
      <c r="IL700" s="24"/>
      <c r="IM700" s="24"/>
      <c r="IN700" s="24"/>
      <c r="IO700" s="24"/>
      <c r="IP700" s="24"/>
      <c r="IQ700" s="24"/>
      <c r="IR700" s="24"/>
      <c r="IS700" s="24"/>
      <c r="IT700" s="24"/>
      <c r="IU700" s="24"/>
      <c r="IV700" s="24"/>
    </row>
    <row r="701" spans="1:256" s="22" customFormat="1" ht="11.25">
      <c r="A701" s="24"/>
      <c r="B701" s="24" t="s">
        <v>670</v>
      </c>
      <c r="C701" s="27"/>
      <c r="D701" s="27"/>
      <c r="E701" s="27"/>
      <c r="F701" s="27"/>
      <c r="G701" s="27"/>
      <c r="H701" s="27">
        <v>50</v>
      </c>
      <c r="I701" s="27">
        <v>10</v>
      </c>
      <c r="J701" s="27"/>
      <c r="K701" s="27"/>
      <c r="L701" s="27"/>
      <c r="M701" s="27"/>
      <c r="N701" s="27"/>
      <c r="O701" s="27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  <c r="HR701" s="24"/>
      <c r="HS701" s="24"/>
      <c r="HT701" s="24"/>
      <c r="HU701" s="24"/>
      <c r="HV701" s="24"/>
      <c r="HW701" s="24"/>
      <c r="HX701" s="24"/>
      <c r="HY701" s="24"/>
      <c r="HZ701" s="24"/>
      <c r="IA701" s="24"/>
      <c r="IB701" s="24"/>
      <c r="IC701" s="24"/>
      <c r="ID701" s="24"/>
      <c r="IE701" s="24"/>
      <c r="IF701" s="24"/>
      <c r="IG701" s="24"/>
      <c r="IH701" s="24"/>
      <c r="II701" s="24"/>
      <c r="IJ701" s="24"/>
      <c r="IK701" s="24"/>
      <c r="IL701" s="24"/>
      <c r="IM701" s="24"/>
      <c r="IN701" s="24"/>
      <c r="IO701" s="24"/>
      <c r="IP701" s="24"/>
      <c r="IQ701" s="24"/>
      <c r="IR701" s="24"/>
      <c r="IS701" s="24"/>
      <c r="IT701" s="24"/>
      <c r="IU701" s="24"/>
      <c r="IV701" s="24"/>
    </row>
    <row r="702" spans="1:256" s="22" customFormat="1" ht="11.25">
      <c r="A702" s="24"/>
      <c r="B702" s="24" t="s">
        <v>627</v>
      </c>
      <c r="C702" s="27"/>
      <c r="D702" s="27"/>
      <c r="E702" s="27"/>
      <c r="F702" s="27"/>
      <c r="G702" s="27"/>
      <c r="H702" s="27">
        <v>25</v>
      </c>
      <c r="I702" s="27">
        <v>5</v>
      </c>
      <c r="J702" s="27"/>
      <c r="K702" s="27"/>
      <c r="L702" s="27"/>
      <c r="M702" s="27"/>
      <c r="N702" s="27"/>
      <c r="O702" s="27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  <c r="HR702" s="24"/>
      <c r="HS702" s="24"/>
      <c r="HT702" s="24"/>
      <c r="HU702" s="24"/>
      <c r="HV702" s="24"/>
      <c r="HW702" s="24"/>
      <c r="HX702" s="24"/>
      <c r="HY702" s="24"/>
      <c r="HZ702" s="24"/>
      <c r="IA702" s="24"/>
      <c r="IB702" s="24"/>
      <c r="IC702" s="24"/>
      <c r="ID702" s="24"/>
      <c r="IE702" s="24"/>
      <c r="IF702" s="24"/>
      <c r="IG702" s="24"/>
      <c r="IH702" s="24"/>
      <c r="II702" s="24"/>
      <c r="IJ702" s="24"/>
      <c r="IK702" s="24"/>
      <c r="IL702" s="24"/>
      <c r="IM702" s="24"/>
      <c r="IN702" s="24"/>
      <c r="IO702" s="24"/>
      <c r="IP702" s="24"/>
      <c r="IQ702" s="24"/>
      <c r="IR702" s="24"/>
      <c r="IS702" s="24"/>
      <c r="IT702" s="24"/>
      <c r="IU702" s="24"/>
      <c r="IV702" s="24"/>
    </row>
    <row r="703" spans="1:256" s="22" customFormat="1" ht="11.25">
      <c r="A703" s="24"/>
      <c r="B703" s="24" t="s">
        <v>625</v>
      </c>
      <c r="C703" s="27"/>
      <c r="D703" s="27"/>
      <c r="E703" s="27"/>
      <c r="F703" s="27"/>
      <c r="G703" s="27"/>
      <c r="H703" s="27">
        <v>1000</v>
      </c>
      <c r="I703" s="27">
        <v>15</v>
      </c>
      <c r="J703" s="27"/>
      <c r="K703" s="27"/>
      <c r="L703" s="27"/>
      <c r="M703" s="27"/>
      <c r="N703" s="27"/>
      <c r="O703" s="27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  <c r="HR703" s="24"/>
      <c r="HS703" s="24"/>
      <c r="HT703" s="24"/>
      <c r="HU703" s="24"/>
      <c r="HV703" s="24"/>
      <c r="HW703" s="24"/>
      <c r="HX703" s="24"/>
      <c r="HY703" s="24"/>
      <c r="HZ703" s="24"/>
      <c r="IA703" s="24"/>
      <c r="IB703" s="24"/>
      <c r="IC703" s="24"/>
      <c r="ID703" s="24"/>
      <c r="IE703" s="24"/>
      <c r="IF703" s="24"/>
      <c r="IG703" s="24"/>
      <c r="IH703" s="24"/>
      <c r="II703" s="24"/>
      <c r="IJ703" s="24"/>
      <c r="IK703" s="24"/>
      <c r="IL703" s="24"/>
      <c r="IM703" s="24"/>
      <c r="IN703" s="24"/>
      <c r="IO703" s="24"/>
      <c r="IP703" s="24"/>
      <c r="IQ703" s="24"/>
      <c r="IR703" s="24"/>
      <c r="IS703" s="24"/>
      <c r="IT703" s="24"/>
      <c r="IU703" s="24"/>
      <c r="IV703" s="24"/>
    </row>
    <row r="704" spans="1:256" s="22" customFormat="1" ht="11.25">
      <c r="A704" s="24"/>
      <c r="B704" s="24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  <c r="HR704" s="24"/>
      <c r="HS704" s="24"/>
      <c r="HT704" s="24"/>
      <c r="HU704" s="24"/>
      <c r="HV704" s="24"/>
      <c r="HW704" s="24"/>
      <c r="HX704" s="24"/>
      <c r="HY704" s="24"/>
      <c r="HZ704" s="24"/>
      <c r="IA704" s="24"/>
      <c r="IB704" s="24"/>
      <c r="IC704" s="24"/>
      <c r="ID704" s="24"/>
      <c r="IE704" s="24"/>
      <c r="IF704" s="24"/>
      <c r="IG704" s="24"/>
      <c r="IH704" s="24"/>
      <c r="II704" s="24"/>
      <c r="IJ704" s="24"/>
      <c r="IK704" s="24"/>
      <c r="IL704" s="24"/>
      <c r="IM704" s="24"/>
      <c r="IN704" s="24"/>
      <c r="IO704" s="24"/>
      <c r="IP704" s="24"/>
      <c r="IQ704" s="24"/>
      <c r="IR704" s="24"/>
      <c r="IS704" s="24"/>
      <c r="IT704" s="24"/>
      <c r="IU704" s="24"/>
      <c r="IV704" s="24"/>
    </row>
    <row r="705" spans="1:256" s="22" customFormat="1" ht="11.25">
      <c r="A705" s="24"/>
      <c r="B705" s="24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  <c r="HR705" s="24"/>
      <c r="HS705" s="24"/>
      <c r="HT705" s="24"/>
      <c r="HU705" s="24"/>
      <c r="HV705" s="24"/>
      <c r="HW705" s="24"/>
      <c r="HX705" s="24"/>
      <c r="HY705" s="24"/>
      <c r="HZ705" s="24"/>
      <c r="IA705" s="24"/>
      <c r="IB705" s="24"/>
      <c r="IC705" s="24"/>
      <c r="ID705" s="24"/>
      <c r="IE705" s="24"/>
      <c r="IF705" s="24"/>
      <c r="IG705" s="24"/>
      <c r="IH705" s="24"/>
      <c r="II705" s="24"/>
      <c r="IJ705" s="24"/>
      <c r="IK705" s="24"/>
      <c r="IL705" s="24"/>
      <c r="IM705" s="24"/>
      <c r="IN705" s="24"/>
      <c r="IO705" s="24"/>
      <c r="IP705" s="24"/>
      <c r="IQ705" s="24"/>
      <c r="IR705" s="24"/>
      <c r="IS705" s="24"/>
      <c r="IT705" s="24"/>
      <c r="IU705" s="24"/>
      <c r="IV705" s="24"/>
    </row>
    <row r="706" spans="1:256" s="22" customFormat="1" ht="11.25">
      <c r="A706" s="24"/>
      <c r="B706" s="24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  <c r="HR706" s="24"/>
      <c r="HS706" s="24"/>
      <c r="HT706" s="24"/>
      <c r="HU706" s="24"/>
      <c r="HV706" s="24"/>
      <c r="HW706" s="24"/>
      <c r="HX706" s="24"/>
      <c r="HY706" s="24"/>
      <c r="HZ706" s="24"/>
      <c r="IA706" s="24"/>
      <c r="IB706" s="24"/>
      <c r="IC706" s="24"/>
      <c r="ID706" s="24"/>
      <c r="IE706" s="24"/>
      <c r="IF706" s="24"/>
      <c r="IG706" s="24"/>
      <c r="IH706" s="24"/>
      <c r="II706" s="24"/>
      <c r="IJ706" s="24"/>
      <c r="IK706" s="24"/>
      <c r="IL706" s="24"/>
      <c r="IM706" s="24"/>
      <c r="IN706" s="24"/>
      <c r="IO706" s="24"/>
      <c r="IP706" s="24"/>
      <c r="IQ706" s="24"/>
      <c r="IR706" s="24"/>
      <c r="IS706" s="24"/>
      <c r="IT706" s="24"/>
      <c r="IU706" s="24"/>
      <c r="IV706" s="24"/>
    </row>
    <row r="707" spans="1:256" s="22" customFormat="1" ht="11.25">
      <c r="A707" s="24"/>
      <c r="B707" s="24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  <c r="HR707" s="24"/>
      <c r="HS707" s="24"/>
      <c r="HT707" s="24"/>
      <c r="HU707" s="24"/>
      <c r="HV707" s="24"/>
      <c r="HW707" s="24"/>
      <c r="HX707" s="24"/>
      <c r="HY707" s="24"/>
      <c r="HZ707" s="24"/>
      <c r="IA707" s="24"/>
      <c r="IB707" s="24"/>
      <c r="IC707" s="24"/>
      <c r="ID707" s="24"/>
      <c r="IE707" s="24"/>
      <c r="IF707" s="24"/>
      <c r="IG707" s="24"/>
      <c r="IH707" s="24"/>
      <c r="II707" s="24"/>
      <c r="IJ707" s="24"/>
      <c r="IK707" s="24"/>
      <c r="IL707" s="24"/>
      <c r="IM707" s="24"/>
      <c r="IN707" s="24"/>
      <c r="IO707" s="24"/>
      <c r="IP707" s="24"/>
      <c r="IQ707" s="24"/>
      <c r="IR707" s="24"/>
      <c r="IS707" s="24"/>
      <c r="IT707" s="24"/>
      <c r="IU707" s="24"/>
      <c r="IV707" s="24"/>
    </row>
    <row r="708" spans="1:256" s="22" customFormat="1" ht="11.25">
      <c r="A708" s="24"/>
      <c r="B708" s="24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  <c r="HR708" s="24"/>
      <c r="HS708" s="24"/>
      <c r="HT708" s="24"/>
      <c r="HU708" s="24"/>
      <c r="HV708" s="24"/>
      <c r="HW708" s="24"/>
      <c r="HX708" s="24"/>
      <c r="HY708" s="24"/>
      <c r="HZ708" s="24"/>
      <c r="IA708" s="24"/>
      <c r="IB708" s="24"/>
      <c r="IC708" s="24"/>
      <c r="ID708" s="24"/>
      <c r="IE708" s="24"/>
      <c r="IF708" s="24"/>
      <c r="IG708" s="24"/>
      <c r="IH708" s="24"/>
      <c r="II708" s="24"/>
      <c r="IJ708" s="24"/>
      <c r="IK708" s="24"/>
      <c r="IL708" s="24"/>
      <c r="IM708" s="24"/>
      <c r="IN708" s="24"/>
      <c r="IO708" s="24"/>
      <c r="IP708" s="24"/>
      <c r="IQ708" s="24"/>
      <c r="IR708" s="24"/>
      <c r="IS708" s="24"/>
      <c r="IT708" s="24"/>
      <c r="IU708" s="24"/>
      <c r="IV708" s="24"/>
    </row>
    <row r="709" spans="1:256" s="22" customFormat="1" ht="11.25">
      <c r="A709" s="24"/>
      <c r="B709" s="24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  <c r="HR709" s="24"/>
      <c r="HS709" s="24"/>
      <c r="HT709" s="24"/>
      <c r="HU709" s="24"/>
      <c r="HV709" s="24"/>
      <c r="HW709" s="24"/>
      <c r="HX709" s="24"/>
      <c r="HY709" s="24"/>
      <c r="HZ709" s="24"/>
      <c r="IA709" s="24"/>
      <c r="IB709" s="24"/>
      <c r="IC709" s="24"/>
      <c r="ID709" s="24"/>
      <c r="IE709" s="24"/>
      <c r="IF709" s="24"/>
      <c r="IG709" s="24"/>
      <c r="IH709" s="24"/>
      <c r="II709" s="24"/>
      <c r="IJ709" s="24"/>
      <c r="IK709" s="24"/>
      <c r="IL709" s="24"/>
      <c r="IM709" s="24"/>
      <c r="IN709" s="24"/>
      <c r="IO709" s="24"/>
      <c r="IP709" s="24"/>
      <c r="IQ709" s="24"/>
      <c r="IR709" s="24"/>
      <c r="IS709" s="24"/>
      <c r="IT709" s="24"/>
      <c r="IU709" s="24"/>
      <c r="IV709" s="24"/>
    </row>
    <row r="710" spans="1:256" s="22" customFormat="1" ht="11.25">
      <c r="A710" s="24"/>
      <c r="B710" s="24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  <c r="HR710" s="24"/>
      <c r="HS710" s="24"/>
      <c r="HT710" s="24"/>
      <c r="HU710" s="24"/>
      <c r="HV710" s="24"/>
      <c r="HW710" s="24"/>
      <c r="HX710" s="24"/>
      <c r="HY710" s="24"/>
      <c r="HZ710" s="24"/>
      <c r="IA710" s="24"/>
      <c r="IB710" s="24"/>
      <c r="IC710" s="24"/>
      <c r="ID710" s="24"/>
      <c r="IE710" s="24"/>
      <c r="IF710" s="24"/>
      <c r="IG710" s="24"/>
      <c r="IH710" s="24"/>
      <c r="II710" s="24"/>
      <c r="IJ710" s="24"/>
      <c r="IK710" s="24"/>
      <c r="IL710" s="24"/>
      <c r="IM710" s="24"/>
      <c r="IN710" s="24"/>
      <c r="IO710" s="24"/>
      <c r="IP710" s="24"/>
      <c r="IQ710" s="24"/>
      <c r="IR710" s="24"/>
      <c r="IS710" s="24"/>
      <c r="IT710" s="24"/>
      <c r="IU710" s="24"/>
      <c r="IV710" s="24"/>
    </row>
    <row r="711" spans="1:256" s="22" customFormat="1" ht="11.25">
      <c r="A711" s="24"/>
      <c r="B711" s="24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  <c r="HR711" s="24"/>
      <c r="HS711" s="24"/>
      <c r="HT711" s="24"/>
      <c r="HU711" s="24"/>
      <c r="HV711" s="24"/>
      <c r="HW711" s="24"/>
      <c r="HX711" s="24"/>
      <c r="HY711" s="24"/>
      <c r="HZ711" s="24"/>
      <c r="IA711" s="24"/>
      <c r="IB711" s="24"/>
      <c r="IC711" s="24"/>
      <c r="ID711" s="24"/>
      <c r="IE711" s="24"/>
      <c r="IF711" s="24"/>
      <c r="IG711" s="24"/>
      <c r="IH711" s="24"/>
      <c r="II711" s="24"/>
      <c r="IJ711" s="24"/>
      <c r="IK711" s="24"/>
      <c r="IL711" s="24"/>
      <c r="IM711" s="24"/>
      <c r="IN711" s="24"/>
      <c r="IO711" s="24"/>
      <c r="IP711" s="24"/>
      <c r="IQ711" s="24"/>
      <c r="IR711" s="24"/>
      <c r="IS711" s="24"/>
      <c r="IT711" s="24"/>
      <c r="IU711" s="24"/>
      <c r="IV711" s="24"/>
    </row>
    <row r="712" spans="1:256" s="22" customFormat="1" ht="11.25">
      <c r="A712" s="24"/>
      <c r="B712" s="24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  <c r="HR712" s="24"/>
      <c r="HS712" s="24"/>
      <c r="HT712" s="24"/>
      <c r="HU712" s="24"/>
      <c r="HV712" s="24"/>
      <c r="HW712" s="24"/>
      <c r="HX712" s="24"/>
      <c r="HY712" s="24"/>
      <c r="HZ712" s="24"/>
      <c r="IA712" s="24"/>
      <c r="IB712" s="24"/>
      <c r="IC712" s="24"/>
      <c r="ID712" s="24"/>
      <c r="IE712" s="24"/>
      <c r="IF712" s="24"/>
      <c r="IG712" s="24"/>
      <c r="IH712" s="24"/>
      <c r="II712" s="24"/>
      <c r="IJ712" s="24"/>
      <c r="IK712" s="24"/>
      <c r="IL712" s="24"/>
      <c r="IM712" s="24"/>
      <c r="IN712" s="24"/>
      <c r="IO712" s="24"/>
      <c r="IP712" s="24"/>
      <c r="IQ712" s="24"/>
      <c r="IR712" s="24"/>
      <c r="IS712" s="24"/>
      <c r="IT712" s="24"/>
      <c r="IU712" s="24"/>
      <c r="IV712" s="24"/>
    </row>
    <row r="713" spans="1:256" s="22" customFormat="1" ht="11.25">
      <c r="A713" s="24" t="s">
        <v>435</v>
      </c>
      <c r="B713" s="24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  <c r="HR713" s="24"/>
      <c r="HS713" s="24"/>
      <c r="HT713" s="24"/>
      <c r="HU713" s="24"/>
      <c r="HV713" s="24"/>
      <c r="HW713" s="24"/>
      <c r="HX713" s="24"/>
      <c r="HY713" s="24"/>
      <c r="HZ713" s="24"/>
      <c r="IA713" s="24"/>
      <c r="IB713" s="24"/>
      <c r="IC713" s="24"/>
      <c r="ID713" s="24"/>
      <c r="IE713" s="24"/>
      <c r="IF713" s="24"/>
      <c r="IG713" s="24"/>
      <c r="IH713" s="24"/>
      <c r="II713" s="24"/>
      <c r="IJ713" s="24"/>
      <c r="IK713" s="24"/>
      <c r="IL713" s="24"/>
      <c r="IM713" s="24"/>
      <c r="IN713" s="24"/>
      <c r="IO713" s="24"/>
      <c r="IP713" s="24"/>
      <c r="IQ713" s="24"/>
      <c r="IR713" s="24"/>
      <c r="IS713" s="24"/>
      <c r="IT713" s="24"/>
      <c r="IU713" s="24"/>
      <c r="IV713" s="24"/>
    </row>
    <row r="714" spans="1:256" s="22" customFormat="1" ht="11.25">
      <c r="A714" s="24"/>
      <c r="B714" s="24" t="s">
        <v>658</v>
      </c>
      <c r="C714" s="27"/>
      <c r="D714" s="27"/>
      <c r="E714" s="27"/>
      <c r="F714" s="27"/>
      <c r="G714" s="27"/>
      <c r="H714" s="27">
        <v>1500</v>
      </c>
      <c r="I714" s="27">
        <v>200</v>
      </c>
      <c r="J714" s="27" t="s">
        <v>591</v>
      </c>
      <c r="K714" s="56" t="s">
        <v>967</v>
      </c>
      <c r="L714" s="27"/>
      <c r="M714" s="27"/>
      <c r="N714" s="27"/>
      <c r="O714" s="27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  <c r="HR714" s="24"/>
      <c r="HS714" s="24"/>
      <c r="HT714" s="24"/>
      <c r="HU714" s="24"/>
      <c r="HV714" s="24"/>
      <c r="HW714" s="24"/>
      <c r="HX714" s="24"/>
      <c r="HY714" s="24"/>
      <c r="HZ714" s="24"/>
      <c r="IA714" s="24"/>
      <c r="IB714" s="24"/>
      <c r="IC714" s="24"/>
      <c r="ID714" s="24"/>
      <c r="IE714" s="24"/>
      <c r="IF714" s="24"/>
      <c r="IG714" s="24"/>
      <c r="IH714" s="24"/>
      <c r="II714" s="24"/>
      <c r="IJ714" s="24"/>
      <c r="IK714" s="24"/>
      <c r="IL714" s="24"/>
      <c r="IM714" s="24"/>
      <c r="IN714" s="24"/>
      <c r="IO714" s="24"/>
      <c r="IP714" s="24"/>
      <c r="IQ714" s="24"/>
      <c r="IR714" s="24"/>
      <c r="IS714" s="24"/>
      <c r="IT714" s="24"/>
      <c r="IU714" s="24"/>
      <c r="IV714" s="24"/>
    </row>
    <row r="715" spans="1:256" s="22" customFormat="1" ht="11.25">
      <c r="A715" s="24"/>
      <c r="B715" s="24" t="s">
        <v>380</v>
      </c>
      <c r="C715" s="27"/>
      <c r="D715" s="27"/>
      <c r="E715" s="27"/>
      <c r="F715" s="27"/>
      <c r="G715" s="27"/>
      <c r="H715" s="27">
        <v>1250</v>
      </c>
      <c r="I715" s="27">
        <v>150</v>
      </c>
      <c r="J715" s="27" t="s">
        <v>591</v>
      </c>
      <c r="K715" s="56" t="s">
        <v>968</v>
      </c>
      <c r="L715" s="27"/>
      <c r="M715" s="27"/>
      <c r="N715" s="27"/>
      <c r="O715" s="27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  <c r="HR715" s="24"/>
      <c r="HS715" s="24"/>
      <c r="HT715" s="24"/>
      <c r="HU715" s="24"/>
      <c r="HV715" s="24"/>
      <c r="HW715" s="24"/>
      <c r="HX715" s="24"/>
      <c r="HY715" s="24"/>
      <c r="HZ715" s="24"/>
      <c r="IA715" s="24"/>
      <c r="IB715" s="24"/>
      <c r="IC715" s="24"/>
      <c r="ID715" s="24"/>
      <c r="IE715" s="24"/>
      <c r="IF715" s="24"/>
      <c r="IG715" s="24"/>
      <c r="IH715" s="24"/>
      <c r="II715" s="24"/>
      <c r="IJ715" s="24"/>
      <c r="IK715" s="24"/>
      <c r="IL715" s="24"/>
      <c r="IM715" s="24"/>
      <c r="IN715" s="24"/>
      <c r="IO715" s="24"/>
      <c r="IP715" s="24"/>
      <c r="IQ715" s="24"/>
      <c r="IR715" s="24"/>
      <c r="IS715" s="24"/>
      <c r="IT715" s="24"/>
      <c r="IU715" s="24"/>
      <c r="IV715" s="24"/>
    </row>
    <row r="716" spans="1:256" s="22" customFormat="1" ht="11.25">
      <c r="A716" s="24"/>
      <c r="B716" s="24" t="s">
        <v>657</v>
      </c>
      <c r="C716" s="27"/>
      <c r="D716" s="27"/>
      <c r="E716" s="27"/>
      <c r="F716" s="27"/>
      <c r="G716" s="27"/>
      <c r="H716" s="27">
        <v>1600</v>
      </c>
      <c r="I716" s="27">
        <v>325</v>
      </c>
      <c r="J716" s="27" t="s">
        <v>379</v>
      </c>
      <c r="K716" s="27" t="s">
        <v>969</v>
      </c>
      <c r="L716" s="27"/>
      <c r="M716" s="27"/>
      <c r="N716" s="27"/>
      <c r="O716" s="27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  <c r="HR716" s="24"/>
      <c r="HS716" s="24"/>
      <c r="HT716" s="24"/>
      <c r="HU716" s="24"/>
      <c r="HV716" s="24"/>
      <c r="HW716" s="24"/>
      <c r="HX716" s="24"/>
      <c r="HY716" s="24"/>
      <c r="HZ716" s="24"/>
      <c r="IA716" s="24"/>
      <c r="IB716" s="24"/>
      <c r="IC716" s="24"/>
      <c r="ID716" s="24"/>
      <c r="IE716" s="24"/>
      <c r="IF716" s="24"/>
      <c r="IG716" s="24"/>
      <c r="IH716" s="24"/>
      <c r="II716" s="24"/>
      <c r="IJ716" s="24"/>
      <c r="IK716" s="24"/>
      <c r="IL716" s="24"/>
      <c r="IM716" s="24"/>
      <c r="IN716" s="24"/>
      <c r="IO716" s="24"/>
      <c r="IP716" s="24"/>
      <c r="IQ716" s="24"/>
      <c r="IR716" s="24"/>
      <c r="IS716" s="24"/>
      <c r="IT716" s="24"/>
      <c r="IU716" s="24"/>
      <c r="IV716" s="24"/>
    </row>
    <row r="717" spans="1:256" s="22" customFormat="1" ht="11.25">
      <c r="A717" s="24"/>
      <c r="B717" s="24" t="s">
        <v>659</v>
      </c>
      <c r="C717" s="27"/>
      <c r="D717" s="27"/>
      <c r="E717" s="27"/>
      <c r="F717" s="27"/>
      <c r="G717" s="27"/>
      <c r="H717" s="27">
        <v>2000</v>
      </c>
      <c r="I717" s="27" t="s">
        <v>966</v>
      </c>
      <c r="J717" s="27" t="s">
        <v>681</v>
      </c>
      <c r="K717" s="27" t="s">
        <v>970</v>
      </c>
      <c r="L717" s="27"/>
      <c r="M717" s="27"/>
      <c r="N717" s="27"/>
      <c r="O717" s="27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  <c r="HR717" s="24"/>
      <c r="HS717" s="24"/>
      <c r="HT717" s="24"/>
      <c r="HU717" s="24"/>
      <c r="HV717" s="24"/>
      <c r="HW717" s="24"/>
      <c r="HX717" s="24"/>
      <c r="HY717" s="24"/>
      <c r="HZ717" s="24"/>
      <c r="IA717" s="24"/>
      <c r="IB717" s="24"/>
      <c r="IC717" s="24"/>
      <c r="ID717" s="24"/>
      <c r="IE717" s="24"/>
      <c r="IF717" s="24"/>
      <c r="IG717" s="24"/>
      <c r="IH717" s="24"/>
      <c r="II717" s="24"/>
      <c r="IJ717" s="24"/>
      <c r="IK717" s="24"/>
      <c r="IL717" s="24"/>
      <c r="IM717" s="24"/>
      <c r="IN717" s="24"/>
      <c r="IO717" s="24"/>
      <c r="IP717" s="24"/>
      <c r="IQ717" s="24"/>
      <c r="IR717" s="24"/>
      <c r="IS717" s="24"/>
      <c r="IT717" s="24"/>
      <c r="IU717" s="24"/>
      <c r="IV717" s="24"/>
    </row>
    <row r="718" spans="1:256" s="22" customFormat="1" ht="11.25">
      <c r="A718" s="24"/>
      <c r="B718" s="24" t="s">
        <v>660</v>
      </c>
      <c r="C718" s="27"/>
      <c r="D718" s="27"/>
      <c r="E718" s="27"/>
      <c r="F718" s="27"/>
      <c r="G718" s="27"/>
      <c r="H718" s="27">
        <v>3600</v>
      </c>
      <c r="I718" s="27">
        <v>120</v>
      </c>
      <c r="J718" s="27" t="s">
        <v>591</v>
      </c>
      <c r="K718" s="27" t="s">
        <v>971</v>
      </c>
      <c r="L718" s="27"/>
      <c r="M718" s="27"/>
      <c r="N718" s="27"/>
      <c r="O718" s="27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  <c r="HR718" s="24"/>
      <c r="HS718" s="24"/>
      <c r="HT718" s="24"/>
      <c r="HU718" s="24"/>
      <c r="HV718" s="24"/>
      <c r="HW718" s="24"/>
      <c r="HX718" s="24"/>
      <c r="HY718" s="24"/>
      <c r="HZ718" s="24"/>
      <c r="IA718" s="24"/>
      <c r="IB718" s="24"/>
      <c r="IC718" s="24"/>
      <c r="ID718" s="24"/>
      <c r="IE718" s="24"/>
      <c r="IF718" s="24"/>
      <c r="IG718" s="24"/>
      <c r="IH718" s="24"/>
      <c r="II718" s="24"/>
      <c r="IJ718" s="24"/>
      <c r="IK718" s="24"/>
      <c r="IL718" s="24"/>
      <c r="IM718" s="24"/>
      <c r="IN718" s="24"/>
      <c r="IO718" s="24"/>
      <c r="IP718" s="24"/>
      <c r="IQ718" s="24"/>
      <c r="IR718" s="24"/>
      <c r="IS718" s="24"/>
      <c r="IT718" s="24"/>
      <c r="IU718" s="24"/>
      <c r="IV718" s="24"/>
    </row>
    <row r="719" spans="1:256" s="22" customFormat="1" ht="11.25">
      <c r="A719" s="24"/>
      <c r="B719" s="24" t="s">
        <v>661</v>
      </c>
      <c r="C719" s="27"/>
      <c r="D719" s="27"/>
      <c r="E719" s="27"/>
      <c r="F719" s="27"/>
      <c r="G719" s="27"/>
      <c r="H719" s="27">
        <v>1200</v>
      </c>
      <c r="I719" s="27">
        <v>150</v>
      </c>
      <c r="J719" s="27" t="s">
        <v>591</v>
      </c>
      <c r="K719" s="27" t="s">
        <v>972</v>
      </c>
      <c r="L719" s="27"/>
      <c r="M719" s="27"/>
      <c r="N719" s="27"/>
      <c r="O719" s="27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  <c r="HR719" s="24"/>
      <c r="HS719" s="24"/>
      <c r="HT719" s="24"/>
      <c r="HU719" s="24"/>
      <c r="HV719" s="24"/>
      <c r="HW719" s="24"/>
      <c r="HX719" s="24"/>
      <c r="HY719" s="24"/>
      <c r="HZ719" s="24"/>
      <c r="IA719" s="24"/>
      <c r="IB719" s="24"/>
      <c r="IC719" s="24"/>
      <c r="ID719" s="24"/>
      <c r="IE719" s="24"/>
      <c r="IF719" s="24"/>
      <c r="IG719" s="24"/>
      <c r="IH719" s="24"/>
      <c r="II719" s="24"/>
      <c r="IJ719" s="24"/>
      <c r="IK719" s="24"/>
      <c r="IL719" s="24"/>
      <c r="IM719" s="24"/>
      <c r="IN719" s="24"/>
      <c r="IO719" s="24"/>
      <c r="IP719" s="24"/>
      <c r="IQ719" s="24"/>
      <c r="IR719" s="24"/>
      <c r="IS719" s="24"/>
      <c r="IT719" s="24"/>
      <c r="IU719" s="24"/>
      <c r="IV719" s="24"/>
    </row>
    <row r="720" spans="1:256" s="22" customFormat="1" ht="11.25">
      <c r="A720" s="24"/>
      <c r="B720" s="24" t="s">
        <v>662</v>
      </c>
      <c r="C720" s="27"/>
      <c r="D720" s="27"/>
      <c r="E720" s="27"/>
      <c r="F720" s="27"/>
      <c r="G720" s="27"/>
      <c r="H720" s="27">
        <v>1750</v>
      </c>
      <c r="I720" s="27">
        <v>55</v>
      </c>
      <c r="J720" s="27" t="s">
        <v>681</v>
      </c>
      <c r="K720" s="27" t="s">
        <v>973</v>
      </c>
      <c r="L720" s="27"/>
      <c r="M720" s="27"/>
      <c r="N720" s="27"/>
      <c r="O720" s="27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  <c r="HR720" s="24"/>
      <c r="HS720" s="24"/>
      <c r="HT720" s="24"/>
      <c r="HU720" s="24"/>
      <c r="HV720" s="24"/>
      <c r="HW720" s="24"/>
      <c r="HX720" s="24"/>
      <c r="HY720" s="24"/>
      <c r="HZ720" s="24"/>
      <c r="IA720" s="24"/>
      <c r="IB720" s="24"/>
      <c r="IC720" s="24"/>
      <c r="ID720" s="24"/>
      <c r="IE720" s="24"/>
      <c r="IF720" s="24"/>
      <c r="IG720" s="24"/>
      <c r="IH720" s="24"/>
      <c r="II720" s="24"/>
      <c r="IJ720" s="24"/>
      <c r="IK720" s="24"/>
      <c r="IL720" s="24"/>
      <c r="IM720" s="24"/>
      <c r="IN720" s="24"/>
      <c r="IO720" s="24"/>
      <c r="IP720" s="24"/>
      <c r="IQ720" s="24"/>
      <c r="IR720" s="24"/>
      <c r="IS720" s="24"/>
      <c r="IT720" s="24"/>
      <c r="IU720" s="24"/>
      <c r="IV720" s="24"/>
    </row>
    <row r="721" spans="1:256" s="22" customFormat="1" ht="11.25">
      <c r="A721" s="24"/>
      <c r="B721" s="24" t="s">
        <v>663</v>
      </c>
      <c r="C721" s="27"/>
      <c r="D721" s="27"/>
      <c r="E721" s="27"/>
      <c r="F721" s="27"/>
      <c r="G721" s="27"/>
      <c r="H721" s="27">
        <v>1750</v>
      </c>
      <c r="I721" s="27">
        <v>1500</v>
      </c>
      <c r="J721" s="27" t="s">
        <v>379</v>
      </c>
      <c r="K721" s="27" t="s">
        <v>974</v>
      </c>
      <c r="L721" s="27"/>
      <c r="M721" s="27"/>
      <c r="N721" s="27"/>
      <c r="O721" s="27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  <c r="HR721" s="24"/>
      <c r="HS721" s="24"/>
      <c r="HT721" s="24"/>
      <c r="HU721" s="24"/>
      <c r="HV721" s="24"/>
      <c r="HW721" s="24"/>
      <c r="HX721" s="24"/>
      <c r="HY721" s="24"/>
      <c r="HZ721" s="24"/>
      <c r="IA721" s="24"/>
      <c r="IB721" s="24"/>
      <c r="IC721" s="24"/>
      <c r="ID721" s="24"/>
      <c r="IE721" s="24"/>
      <c r="IF721" s="24"/>
      <c r="IG721" s="24"/>
      <c r="IH721" s="24"/>
      <c r="II721" s="24"/>
      <c r="IJ721" s="24"/>
      <c r="IK721" s="24"/>
      <c r="IL721" s="24"/>
      <c r="IM721" s="24"/>
      <c r="IN721" s="24"/>
      <c r="IO721" s="24"/>
      <c r="IP721" s="24"/>
      <c r="IQ721" s="24"/>
      <c r="IR721" s="24"/>
      <c r="IS721" s="24"/>
      <c r="IT721" s="24"/>
      <c r="IU721" s="24"/>
      <c r="IV721" s="24"/>
    </row>
    <row r="722" spans="1:256" s="22" customFormat="1" ht="11.25">
      <c r="A722" s="24"/>
      <c r="B722" s="24" t="s">
        <v>664</v>
      </c>
      <c r="C722" s="27"/>
      <c r="D722" s="27"/>
      <c r="E722" s="27"/>
      <c r="F722" s="27"/>
      <c r="G722" s="27"/>
      <c r="H722" s="27">
        <v>3000</v>
      </c>
      <c r="I722" s="27">
        <v>1250</v>
      </c>
      <c r="J722" s="27" t="s">
        <v>379</v>
      </c>
      <c r="K722" s="27" t="s">
        <v>975</v>
      </c>
      <c r="L722" s="27"/>
      <c r="M722" s="27"/>
      <c r="N722" s="27"/>
      <c r="O722" s="27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  <c r="HR722" s="24"/>
      <c r="HS722" s="24"/>
      <c r="HT722" s="24"/>
      <c r="HU722" s="24"/>
      <c r="HV722" s="24"/>
      <c r="HW722" s="24"/>
      <c r="HX722" s="24"/>
      <c r="HY722" s="24"/>
      <c r="HZ722" s="24"/>
      <c r="IA722" s="24"/>
      <c r="IB722" s="24"/>
      <c r="IC722" s="24"/>
      <c r="ID722" s="24"/>
      <c r="IE722" s="24"/>
      <c r="IF722" s="24"/>
      <c r="IG722" s="24"/>
      <c r="IH722" s="24"/>
      <c r="II722" s="24"/>
      <c r="IJ722" s="24"/>
      <c r="IK722" s="24"/>
      <c r="IL722" s="24"/>
      <c r="IM722" s="24"/>
      <c r="IN722" s="24"/>
      <c r="IO722" s="24"/>
      <c r="IP722" s="24"/>
      <c r="IQ722" s="24"/>
      <c r="IR722" s="24"/>
      <c r="IS722" s="24"/>
      <c r="IT722" s="24"/>
      <c r="IU722" s="24"/>
      <c r="IV722" s="24"/>
    </row>
    <row r="723" spans="1:256" s="22" customFormat="1" ht="11.25">
      <c r="A723" s="24"/>
      <c r="B723" s="24" t="s">
        <v>556</v>
      </c>
      <c r="C723" s="27"/>
      <c r="D723" s="27"/>
      <c r="E723" s="27"/>
      <c r="F723" s="27"/>
      <c r="G723" s="27"/>
      <c r="H723" s="27">
        <v>3000</v>
      </c>
      <c r="I723" s="27">
        <v>600</v>
      </c>
      <c r="J723" s="27" t="s">
        <v>591</v>
      </c>
      <c r="K723" s="27" t="s">
        <v>976</v>
      </c>
      <c r="L723" s="27"/>
      <c r="M723" s="27"/>
      <c r="N723" s="27"/>
      <c r="O723" s="27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  <c r="HR723" s="24"/>
      <c r="HS723" s="24"/>
      <c r="HT723" s="24"/>
      <c r="HU723" s="24"/>
      <c r="HV723" s="24"/>
      <c r="HW723" s="24"/>
      <c r="HX723" s="24"/>
      <c r="HY723" s="24"/>
      <c r="HZ723" s="24"/>
      <c r="IA723" s="24"/>
      <c r="IB723" s="24"/>
      <c r="IC723" s="24"/>
      <c r="ID723" s="24"/>
      <c r="IE723" s="24"/>
      <c r="IF723" s="24"/>
      <c r="IG723" s="24"/>
      <c r="IH723" s="24"/>
      <c r="II723" s="24"/>
      <c r="IJ723" s="24"/>
      <c r="IK723" s="24"/>
      <c r="IL723" s="24"/>
      <c r="IM723" s="24"/>
      <c r="IN723" s="24"/>
      <c r="IO723" s="24"/>
      <c r="IP723" s="24"/>
      <c r="IQ723" s="24"/>
      <c r="IR723" s="24"/>
      <c r="IS723" s="24"/>
      <c r="IT723" s="24"/>
      <c r="IU723" s="24"/>
      <c r="IV723" s="24"/>
    </row>
    <row r="724" spans="1:256" s="22" customFormat="1" ht="11.25">
      <c r="A724" s="24"/>
      <c r="B724" s="24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  <c r="HR724" s="24"/>
      <c r="HS724" s="24"/>
      <c r="HT724" s="24"/>
      <c r="HU724" s="24"/>
      <c r="HV724" s="24"/>
      <c r="HW724" s="24"/>
      <c r="HX724" s="24"/>
      <c r="HY724" s="24"/>
      <c r="HZ724" s="24"/>
      <c r="IA724" s="24"/>
      <c r="IB724" s="24"/>
      <c r="IC724" s="24"/>
      <c r="ID724" s="24"/>
      <c r="IE724" s="24"/>
      <c r="IF724" s="24"/>
      <c r="IG724" s="24"/>
      <c r="IH724" s="24"/>
      <c r="II724" s="24"/>
      <c r="IJ724" s="24"/>
      <c r="IK724" s="24"/>
      <c r="IL724" s="24"/>
      <c r="IM724" s="24"/>
      <c r="IN724" s="24"/>
      <c r="IO724" s="24"/>
      <c r="IP724" s="24"/>
      <c r="IQ724" s="24"/>
      <c r="IR724" s="24"/>
      <c r="IS724" s="24"/>
      <c r="IT724" s="24"/>
      <c r="IU724" s="24"/>
      <c r="IV724" s="24"/>
    </row>
    <row r="725" spans="1:256" s="22" customFormat="1" ht="11.25">
      <c r="A725" s="24"/>
      <c r="B725" s="24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  <c r="HR725" s="24"/>
      <c r="HS725" s="24"/>
      <c r="HT725" s="24"/>
      <c r="HU725" s="24"/>
      <c r="HV725" s="24"/>
      <c r="HW725" s="24"/>
      <c r="HX725" s="24"/>
      <c r="HY725" s="24"/>
      <c r="HZ725" s="24"/>
      <c r="IA725" s="24"/>
      <c r="IB725" s="24"/>
      <c r="IC725" s="24"/>
      <c r="ID725" s="24"/>
      <c r="IE725" s="24"/>
      <c r="IF725" s="24"/>
      <c r="IG725" s="24"/>
      <c r="IH725" s="24"/>
      <c r="II725" s="24"/>
      <c r="IJ725" s="24"/>
      <c r="IK725" s="24"/>
      <c r="IL725" s="24"/>
      <c r="IM725" s="24"/>
      <c r="IN725" s="24"/>
      <c r="IO725" s="24"/>
      <c r="IP725" s="24"/>
      <c r="IQ725" s="24"/>
      <c r="IR725" s="24"/>
      <c r="IS725" s="24"/>
      <c r="IT725" s="24"/>
      <c r="IU725" s="24"/>
      <c r="IV725" s="24"/>
    </row>
    <row r="726" spans="1:256" s="22" customFormat="1" ht="11.25">
      <c r="A726" s="24"/>
      <c r="B726" s="24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  <c r="HR726" s="24"/>
      <c r="HS726" s="24"/>
      <c r="HT726" s="24"/>
      <c r="HU726" s="24"/>
      <c r="HV726" s="24"/>
      <c r="HW726" s="24"/>
      <c r="HX726" s="24"/>
      <c r="HY726" s="24"/>
      <c r="HZ726" s="24"/>
      <c r="IA726" s="24"/>
      <c r="IB726" s="24"/>
      <c r="IC726" s="24"/>
      <c r="ID726" s="24"/>
      <c r="IE726" s="24"/>
      <c r="IF726" s="24"/>
      <c r="IG726" s="24"/>
      <c r="IH726" s="24"/>
      <c r="II726" s="24"/>
      <c r="IJ726" s="24"/>
      <c r="IK726" s="24"/>
      <c r="IL726" s="24"/>
      <c r="IM726" s="24"/>
      <c r="IN726" s="24"/>
      <c r="IO726" s="24"/>
      <c r="IP726" s="24"/>
      <c r="IQ726" s="24"/>
      <c r="IR726" s="24"/>
      <c r="IS726" s="24"/>
      <c r="IT726" s="24"/>
      <c r="IU726" s="24"/>
      <c r="IV726" s="24"/>
    </row>
    <row r="727" spans="1:256" s="22" customFormat="1" ht="11.25">
      <c r="A727" s="24"/>
      <c r="B727" s="24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  <c r="HR727" s="24"/>
      <c r="HS727" s="24"/>
      <c r="HT727" s="24"/>
      <c r="HU727" s="24"/>
      <c r="HV727" s="24"/>
      <c r="HW727" s="24"/>
      <c r="HX727" s="24"/>
      <c r="HY727" s="24"/>
      <c r="HZ727" s="24"/>
      <c r="IA727" s="24"/>
      <c r="IB727" s="24"/>
      <c r="IC727" s="24"/>
      <c r="ID727" s="24"/>
      <c r="IE727" s="24"/>
      <c r="IF727" s="24"/>
      <c r="IG727" s="24"/>
      <c r="IH727" s="24"/>
      <c r="II727" s="24"/>
      <c r="IJ727" s="24"/>
      <c r="IK727" s="24"/>
      <c r="IL727" s="24"/>
      <c r="IM727" s="24"/>
      <c r="IN727" s="24"/>
      <c r="IO727" s="24"/>
      <c r="IP727" s="24"/>
      <c r="IQ727" s="24"/>
      <c r="IR727" s="24"/>
      <c r="IS727" s="24"/>
      <c r="IT727" s="24"/>
      <c r="IU727" s="24"/>
      <c r="IV727" s="24"/>
    </row>
    <row r="728" spans="1:256" s="22" customFormat="1" ht="11.25">
      <c r="A728" s="24"/>
      <c r="B728" s="24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  <c r="HR728" s="24"/>
      <c r="HS728" s="24"/>
      <c r="HT728" s="24"/>
      <c r="HU728" s="24"/>
      <c r="HV728" s="24"/>
      <c r="HW728" s="24"/>
      <c r="HX728" s="24"/>
      <c r="HY728" s="24"/>
      <c r="HZ728" s="24"/>
      <c r="IA728" s="24"/>
      <c r="IB728" s="24"/>
      <c r="IC728" s="24"/>
      <c r="ID728" s="24"/>
      <c r="IE728" s="24"/>
      <c r="IF728" s="24"/>
      <c r="IG728" s="24"/>
      <c r="IH728" s="24"/>
      <c r="II728" s="24"/>
      <c r="IJ728" s="24"/>
      <c r="IK728" s="24"/>
      <c r="IL728" s="24"/>
      <c r="IM728" s="24"/>
      <c r="IN728" s="24"/>
      <c r="IO728" s="24"/>
      <c r="IP728" s="24"/>
      <c r="IQ728" s="24"/>
      <c r="IR728" s="24"/>
      <c r="IS728" s="24"/>
      <c r="IT728" s="24"/>
      <c r="IU728" s="24"/>
      <c r="IV728" s="24"/>
    </row>
    <row r="729" spans="1:256" s="22" customFormat="1" ht="11.25">
      <c r="A729" s="24" t="s">
        <v>580</v>
      </c>
      <c r="B729" s="24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  <c r="HR729" s="24"/>
      <c r="HS729" s="24"/>
      <c r="HT729" s="24"/>
      <c r="HU729" s="24"/>
      <c r="HV729" s="24"/>
      <c r="HW729" s="24"/>
      <c r="HX729" s="24"/>
      <c r="HY729" s="24"/>
      <c r="HZ729" s="24"/>
      <c r="IA729" s="24"/>
      <c r="IB729" s="24"/>
      <c r="IC729" s="24"/>
      <c r="ID729" s="24"/>
      <c r="IE729" s="24"/>
      <c r="IF729" s="24"/>
      <c r="IG729" s="24"/>
      <c r="IH729" s="24"/>
      <c r="II729" s="24"/>
      <c r="IJ729" s="24"/>
      <c r="IK729" s="24"/>
      <c r="IL729" s="24"/>
      <c r="IM729" s="24"/>
      <c r="IN729" s="24"/>
      <c r="IO729" s="24"/>
      <c r="IP729" s="24"/>
      <c r="IQ729" s="24"/>
      <c r="IR729" s="24"/>
      <c r="IS729" s="24"/>
      <c r="IT729" s="24"/>
      <c r="IU729" s="24"/>
      <c r="IV729" s="24"/>
    </row>
    <row r="730" spans="1:256" s="22" customFormat="1" ht="11.25">
      <c r="A730" s="24"/>
      <c r="B730" s="24" t="s">
        <v>581</v>
      </c>
      <c r="C730" s="27"/>
      <c r="D730" s="27"/>
      <c r="E730" s="27"/>
      <c r="F730" s="27"/>
      <c r="G730" s="27"/>
      <c r="H730" s="27">
        <v>6.4</v>
      </c>
      <c r="I730" s="27">
        <v>3</v>
      </c>
      <c r="J730" s="27"/>
      <c r="K730" s="27"/>
      <c r="L730" s="27"/>
      <c r="M730" s="27"/>
      <c r="N730" s="27"/>
      <c r="O730" s="27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  <c r="HR730" s="24"/>
      <c r="HS730" s="24"/>
      <c r="HT730" s="24"/>
      <c r="HU730" s="24"/>
      <c r="HV730" s="24"/>
      <c r="HW730" s="24"/>
      <c r="HX730" s="24"/>
      <c r="HY730" s="24"/>
      <c r="HZ730" s="24"/>
      <c r="IA730" s="24"/>
      <c r="IB730" s="24"/>
      <c r="IC730" s="24"/>
      <c r="ID730" s="24"/>
      <c r="IE730" s="24"/>
      <c r="IF730" s="24"/>
      <c r="IG730" s="24"/>
      <c r="IH730" s="24"/>
      <c r="II730" s="24"/>
      <c r="IJ730" s="24"/>
      <c r="IK730" s="24"/>
      <c r="IL730" s="24"/>
      <c r="IM730" s="24"/>
      <c r="IN730" s="24"/>
      <c r="IO730" s="24"/>
      <c r="IP730" s="24"/>
      <c r="IQ730" s="24"/>
      <c r="IR730" s="24"/>
      <c r="IS730" s="24"/>
      <c r="IT730" s="24"/>
      <c r="IU730" s="24"/>
      <c r="IV730" s="24"/>
    </row>
    <row r="731" spans="1:256" s="22" customFormat="1" ht="11.25">
      <c r="A731" s="24"/>
      <c r="B731" s="24" t="s">
        <v>582</v>
      </c>
      <c r="C731" s="27"/>
      <c r="D731" s="27"/>
      <c r="E731" s="27"/>
      <c r="F731" s="27"/>
      <c r="G731" s="27"/>
      <c r="H731" s="27">
        <v>5.6</v>
      </c>
      <c r="I731" s="27">
        <v>3</v>
      </c>
      <c r="J731" s="27"/>
      <c r="K731" s="27"/>
      <c r="L731" s="27"/>
      <c r="M731" s="27"/>
      <c r="N731" s="27"/>
      <c r="O731" s="27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  <c r="HR731" s="24"/>
      <c r="HS731" s="24"/>
      <c r="HT731" s="24"/>
      <c r="HU731" s="24"/>
      <c r="HV731" s="24"/>
      <c r="HW731" s="24"/>
      <c r="HX731" s="24"/>
      <c r="HY731" s="24"/>
      <c r="HZ731" s="24"/>
      <c r="IA731" s="24"/>
      <c r="IB731" s="24"/>
      <c r="IC731" s="24"/>
      <c r="ID731" s="24"/>
      <c r="IE731" s="24"/>
      <c r="IF731" s="24"/>
      <c r="IG731" s="24"/>
      <c r="IH731" s="24"/>
      <c r="II731" s="24"/>
      <c r="IJ731" s="24"/>
      <c r="IK731" s="24"/>
      <c r="IL731" s="24"/>
      <c r="IM731" s="24"/>
      <c r="IN731" s="24"/>
      <c r="IO731" s="24"/>
      <c r="IP731" s="24"/>
      <c r="IQ731" s="24"/>
      <c r="IR731" s="24"/>
      <c r="IS731" s="24"/>
      <c r="IT731" s="24"/>
      <c r="IU731" s="24"/>
      <c r="IV731" s="24"/>
    </row>
    <row r="732" spans="1:256" s="22" customFormat="1" ht="11.25">
      <c r="A732" s="24"/>
      <c r="B732" s="24" t="s">
        <v>583</v>
      </c>
      <c r="C732" s="27"/>
      <c r="D732" s="27"/>
      <c r="E732" s="27"/>
      <c r="F732" s="27"/>
      <c r="G732" s="27"/>
      <c r="H732" s="27">
        <v>5</v>
      </c>
      <c r="I732" s="27">
        <v>5</v>
      </c>
      <c r="J732" s="27"/>
      <c r="K732" s="27"/>
      <c r="L732" s="27"/>
      <c r="M732" s="27"/>
      <c r="N732" s="27" t="s">
        <v>655</v>
      </c>
      <c r="O732" s="27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  <c r="HR732" s="24"/>
      <c r="HS732" s="24"/>
      <c r="HT732" s="24"/>
      <c r="HU732" s="24"/>
      <c r="HV732" s="24"/>
      <c r="HW732" s="24"/>
      <c r="HX732" s="24"/>
      <c r="HY732" s="24"/>
      <c r="HZ732" s="24"/>
      <c r="IA732" s="24"/>
      <c r="IB732" s="24"/>
      <c r="IC732" s="24"/>
      <c r="ID732" s="24"/>
      <c r="IE732" s="24"/>
      <c r="IF732" s="24"/>
      <c r="IG732" s="24"/>
      <c r="IH732" s="24"/>
      <c r="II732" s="24"/>
      <c r="IJ732" s="24"/>
      <c r="IK732" s="24"/>
      <c r="IL732" s="24"/>
      <c r="IM732" s="24"/>
      <c r="IN732" s="24"/>
      <c r="IO732" s="24"/>
      <c r="IP732" s="24"/>
      <c r="IQ732" s="24"/>
      <c r="IR732" s="24"/>
      <c r="IS732" s="24"/>
      <c r="IT732" s="24"/>
      <c r="IU732" s="24"/>
      <c r="IV732" s="24"/>
    </row>
    <row r="733" spans="1:256" s="22" customFormat="1" ht="11.25">
      <c r="A733" s="24"/>
      <c r="B733" s="24" t="s">
        <v>584</v>
      </c>
      <c r="C733" s="27"/>
      <c r="D733" s="27"/>
      <c r="E733" s="27"/>
      <c r="F733" s="27"/>
      <c r="G733" s="27"/>
      <c r="H733" s="27">
        <v>8</v>
      </c>
      <c r="I733" s="27">
        <v>5</v>
      </c>
      <c r="J733" s="27"/>
      <c r="K733" s="27"/>
      <c r="L733" s="27"/>
      <c r="M733" s="27"/>
      <c r="N733" s="27" t="s">
        <v>655</v>
      </c>
      <c r="O733" s="27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  <c r="HR733" s="24"/>
      <c r="HS733" s="24"/>
      <c r="HT733" s="24"/>
      <c r="HU733" s="24"/>
      <c r="HV733" s="24"/>
      <c r="HW733" s="24"/>
      <c r="HX733" s="24"/>
      <c r="HY733" s="24"/>
      <c r="HZ733" s="24"/>
      <c r="IA733" s="24"/>
      <c r="IB733" s="24"/>
      <c r="IC733" s="24"/>
      <c r="ID733" s="24"/>
      <c r="IE733" s="24"/>
      <c r="IF733" s="24"/>
      <c r="IG733" s="24"/>
      <c r="IH733" s="24"/>
      <c r="II733" s="24"/>
      <c r="IJ733" s="24"/>
      <c r="IK733" s="24"/>
      <c r="IL733" s="24"/>
      <c r="IM733" s="24"/>
      <c r="IN733" s="24"/>
      <c r="IO733" s="24"/>
      <c r="IP733" s="24"/>
      <c r="IQ733" s="24"/>
      <c r="IR733" s="24"/>
      <c r="IS733" s="24"/>
      <c r="IT733" s="24"/>
      <c r="IU733" s="24"/>
      <c r="IV733" s="24"/>
    </row>
    <row r="734" spans="1:256" s="22" customFormat="1" ht="11.25">
      <c r="A734" s="24"/>
      <c r="B734" s="24" t="s">
        <v>585</v>
      </c>
      <c r="C734" s="27"/>
      <c r="D734" s="27"/>
      <c r="E734" s="27"/>
      <c r="F734" s="27"/>
      <c r="G734" s="27"/>
      <c r="H734" s="27">
        <v>2</v>
      </c>
      <c r="I734" s="27">
        <v>3</v>
      </c>
      <c r="J734" s="27"/>
      <c r="K734" s="27"/>
      <c r="L734" s="27"/>
      <c r="M734" s="27"/>
      <c r="N734" s="27">
        <v>1</v>
      </c>
      <c r="O734" s="27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  <c r="HR734" s="24"/>
      <c r="HS734" s="24"/>
      <c r="HT734" s="24"/>
      <c r="HU734" s="24"/>
      <c r="HV734" s="24"/>
      <c r="HW734" s="24"/>
      <c r="HX734" s="24"/>
      <c r="HY734" s="24"/>
      <c r="HZ734" s="24"/>
      <c r="IA734" s="24"/>
      <c r="IB734" s="24"/>
      <c r="IC734" s="24"/>
      <c r="ID734" s="24"/>
      <c r="IE734" s="24"/>
      <c r="IF734" s="24"/>
      <c r="IG734" s="24"/>
      <c r="IH734" s="24"/>
      <c r="II734" s="24"/>
      <c r="IJ734" s="24"/>
      <c r="IK734" s="24"/>
      <c r="IL734" s="24"/>
      <c r="IM734" s="24"/>
      <c r="IN734" s="24"/>
      <c r="IO734" s="24"/>
      <c r="IP734" s="24"/>
      <c r="IQ734" s="24"/>
      <c r="IR734" s="24"/>
      <c r="IS734" s="24"/>
      <c r="IT734" s="24"/>
      <c r="IU734" s="24"/>
      <c r="IV734" s="24"/>
    </row>
    <row r="735" spans="1:256" s="22" customFormat="1" ht="11.25">
      <c r="A735" s="24"/>
      <c r="B735" s="24" t="s">
        <v>586</v>
      </c>
      <c r="C735" s="27"/>
      <c r="D735" s="27"/>
      <c r="E735" s="27"/>
      <c r="F735" s="27"/>
      <c r="G735" s="27"/>
      <c r="H735" s="27">
        <v>570</v>
      </c>
      <c r="I735" s="27">
        <v>5</v>
      </c>
      <c r="J735" s="27"/>
      <c r="K735" s="27"/>
      <c r="L735" s="27"/>
      <c r="M735" s="27"/>
      <c r="N735" s="27">
        <v>1000</v>
      </c>
      <c r="O735" s="27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  <c r="HR735" s="24"/>
      <c r="HS735" s="24"/>
      <c r="HT735" s="24"/>
      <c r="HU735" s="24"/>
      <c r="HV735" s="24"/>
      <c r="HW735" s="24"/>
      <c r="HX735" s="24"/>
      <c r="HY735" s="24"/>
      <c r="HZ735" s="24"/>
      <c r="IA735" s="24"/>
      <c r="IB735" s="24"/>
      <c r="IC735" s="24"/>
      <c r="ID735" s="24"/>
      <c r="IE735" s="24"/>
      <c r="IF735" s="24"/>
      <c r="IG735" s="24"/>
      <c r="IH735" s="24"/>
      <c r="II735" s="24"/>
      <c r="IJ735" s="24"/>
      <c r="IK735" s="24"/>
      <c r="IL735" s="24"/>
      <c r="IM735" s="24"/>
      <c r="IN735" s="24"/>
      <c r="IO735" s="24"/>
      <c r="IP735" s="24"/>
      <c r="IQ735" s="24"/>
      <c r="IR735" s="24"/>
      <c r="IS735" s="24"/>
      <c r="IT735" s="24"/>
      <c r="IU735" s="24"/>
      <c r="IV735" s="24"/>
    </row>
    <row r="736" spans="1:256" s="22" customFormat="1" ht="11.25">
      <c r="A736" s="24"/>
      <c r="B736" s="24" t="s">
        <v>587</v>
      </c>
      <c r="C736" s="27"/>
      <c r="D736" s="27"/>
      <c r="E736" s="27"/>
      <c r="F736" s="27"/>
      <c r="G736" s="27"/>
      <c r="H736" s="27">
        <v>2.5</v>
      </c>
      <c r="I736" s="27">
        <v>3</v>
      </c>
      <c r="J736" s="27"/>
      <c r="K736" s="27"/>
      <c r="L736" s="27"/>
      <c r="M736" s="27"/>
      <c r="N736" s="27" t="s">
        <v>655</v>
      </c>
      <c r="O736" s="27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  <c r="HR736" s="24"/>
      <c r="HS736" s="24"/>
      <c r="HT736" s="24"/>
      <c r="HU736" s="24"/>
      <c r="HV736" s="24"/>
      <c r="HW736" s="24"/>
      <c r="HX736" s="24"/>
      <c r="HY736" s="24"/>
      <c r="HZ736" s="24"/>
      <c r="IA736" s="24"/>
      <c r="IB736" s="24"/>
      <c r="IC736" s="24"/>
      <c r="ID736" s="24"/>
      <c r="IE736" s="24"/>
      <c r="IF736" s="24"/>
      <c r="IG736" s="24"/>
      <c r="IH736" s="24"/>
      <c r="II736" s="24"/>
      <c r="IJ736" s="24"/>
      <c r="IK736" s="24"/>
      <c r="IL736" s="24"/>
      <c r="IM736" s="24"/>
      <c r="IN736" s="24"/>
      <c r="IO736" s="24"/>
      <c r="IP736" s="24"/>
      <c r="IQ736" s="24"/>
      <c r="IR736" s="24"/>
      <c r="IS736" s="24"/>
      <c r="IT736" s="24"/>
      <c r="IU736" s="24"/>
      <c r="IV736" s="24"/>
    </row>
    <row r="737" spans="1:256" s="22" customFormat="1" ht="11.25">
      <c r="A737" s="24"/>
      <c r="B737" s="24" t="s">
        <v>588</v>
      </c>
      <c r="C737" s="27"/>
      <c r="D737" s="27"/>
      <c r="E737" s="27"/>
      <c r="F737" s="27"/>
      <c r="G737" s="27"/>
      <c r="H737" s="27">
        <v>2</v>
      </c>
      <c r="I737" s="27">
        <v>2</v>
      </c>
      <c r="J737" s="27"/>
      <c r="K737" s="27"/>
      <c r="L737" s="27"/>
      <c r="M737" s="27"/>
      <c r="N737" s="27" t="s">
        <v>656</v>
      </c>
      <c r="O737" s="27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  <c r="HR737" s="24"/>
      <c r="HS737" s="24"/>
      <c r="HT737" s="24"/>
      <c r="HU737" s="24"/>
      <c r="HV737" s="24"/>
      <c r="HW737" s="24"/>
      <c r="HX737" s="24"/>
      <c r="HY737" s="24"/>
      <c r="HZ737" s="24"/>
      <c r="IA737" s="24"/>
      <c r="IB737" s="24"/>
      <c r="IC737" s="24"/>
      <c r="ID737" s="24"/>
      <c r="IE737" s="24"/>
      <c r="IF737" s="24"/>
      <c r="IG737" s="24"/>
      <c r="IH737" s="24"/>
      <c r="II737" s="24"/>
      <c r="IJ737" s="24"/>
      <c r="IK737" s="24"/>
      <c r="IL737" s="24"/>
      <c r="IM737" s="24"/>
      <c r="IN737" s="24"/>
      <c r="IO737" s="24"/>
      <c r="IP737" s="24"/>
      <c r="IQ737" s="24"/>
      <c r="IR737" s="24"/>
      <c r="IS737" s="24"/>
      <c r="IT737" s="24"/>
      <c r="IU737" s="24"/>
      <c r="IV737" s="24"/>
    </row>
    <row r="738" spans="1:256" s="22" customFormat="1" ht="11.25">
      <c r="A738" s="24"/>
      <c r="B738" s="24" t="s">
        <v>589</v>
      </c>
      <c r="C738" s="27"/>
      <c r="D738" s="27"/>
      <c r="E738" s="27"/>
      <c r="F738" s="27"/>
      <c r="G738" s="27"/>
      <c r="H738" s="27">
        <v>5</v>
      </c>
      <c r="I738" s="27">
        <v>1</v>
      </c>
      <c r="J738" s="27"/>
      <c r="K738" s="27"/>
      <c r="L738" s="27"/>
      <c r="M738" s="27"/>
      <c r="N738" s="27" t="s">
        <v>656</v>
      </c>
      <c r="O738" s="27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  <c r="HR738" s="24"/>
      <c r="HS738" s="24"/>
      <c r="HT738" s="24"/>
      <c r="HU738" s="24"/>
      <c r="HV738" s="24"/>
      <c r="HW738" s="24"/>
      <c r="HX738" s="24"/>
      <c r="HY738" s="24"/>
      <c r="HZ738" s="24"/>
      <c r="IA738" s="24"/>
      <c r="IB738" s="24"/>
      <c r="IC738" s="24"/>
      <c r="ID738" s="24"/>
      <c r="IE738" s="24"/>
      <c r="IF738" s="24"/>
      <c r="IG738" s="24"/>
      <c r="IH738" s="24"/>
      <c r="II738" s="24"/>
      <c r="IJ738" s="24"/>
      <c r="IK738" s="24"/>
      <c r="IL738" s="24"/>
      <c r="IM738" s="24"/>
      <c r="IN738" s="24"/>
      <c r="IO738" s="24"/>
      <c r="IP738" s="24"/>
      <c r="IQ738" s="24"/>
      <c r="IR738" s="24"/>
      <c r="IS738" s="24"/>
      <c r="IT738" s="24"/>
      <c r="IU738" s="24"/>
      <c r="IV738" s="24"/>
    </row>
    <row r="739" spans="1:256" s="22" customFormat="1" ht="11.25">
      <c r="A739" s="24"/>
      <c r="B739" s="24" t="s">
        <v>654</v>
      </c>
      <c r="C739" s="27"/>
      <c r="D739" s="27"/>
      <c r="E739" s="27"/>
      <c r="F739" s="27"/>
      <c r="G739" s="27"/>
      <c r="H739" s="27">
        <v>300</v>
      </c>
      <c r="I739" s="27">
        <v>50</v>
      </c>
      <c r="J739" s="27"/>
      <c r="K739" s="27"/>
      <c r="L739" s="27"/>
      <c r="M739" s="27"/>
      <c r="N739" s="27"/>
      <c r="O739" s="27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  <c r="HR739" s="24"/>
      <c r="HS739" s="24"/>
      <c r="HT739" s="24"/>
      <c r="HU739" s="24"/>
      <c r="HV739" s="24"/>
      <c r="HW739" s="24"/>
      <c r="HX739" s="24"/>
      <c r="HY739" s="24"/>
      <c r="HZ739" s="24"/>
      <c r="IA739" s="24"/>
      <c r="IB739" s="24"/>
      <c r="IC739" s="24"/>
      <c r="ID739" s="24"/>
      <c r="IE739" s="24"/>
      <c r="IF739" s="24"/>
      <c r="IG739" s="24"/>
      <c r="IH739" s="24"/>
      <c r="II739" s="24"/>
      <c r="IJ739" s="24"/>
      <c r="IK739" s="24"/>
      <c r="IL739" s="24"/>
      <c r="IM739" s="24"/>
      <c r="IN739" s="24"/>
      <c r="IO739" s="24"/>
      <c r="IP739" s="24"/>
      <c r="IQ739" s="24"/>
      <c r="IR739" s="24"/>
      <c r="IS739" s="24"/>
      <c r="IT739" s="24"/>
      <c r="IU739" s="24"/>
      <c r="IV739" s="24"/>
    </row>
    <row r="740" spans="1:256" s="22" customFormat="1" ht="11.25">
      <c r="A740" s="24"/>
      <c r="B740" s="24" t="s">
        <v>1037</v>
      </c>
      <c r="C740" s="27"/>
      <c r="D740" s="27"/>
      <c r="E740" s="27"/>
      <c r="F740" s="27"/>
      <c r="G740" s="27"/>
      <c r="H740" s="27">
        <v>3</v>
      </c>
      <c r="I740" s="27">
        <v>4</v>
      </c>
      <c r="J740" s="27"/>
      <c r="K740" s="27"/>
      <c r="L740" s="27"/>
      <c r="M740" s="27"/>
      <c r="N740" s="27"/>
      <c r="O740" s="27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  <c r="HR740" s="24"/>
      <c r="HS740" s="24"/>
      <c r="HT740" s="24"/>
      <c r="HU740" s="24"/>
      <c r="HV740" s="24"/>
      <c r="HW740" s="24"/>
      <c r="HX740" s="24"/>
      <c r="HY740" s="24"/>
      <c r="HZ740" s="24"/>
      <c r="IA740" s="24"/>
      <c r="IB740" s="24"/>
      <c r="IC740" s="24"/>
      <c r="ID740" s="24"/>
      <c r="IE740" s="24"/>
      <c r="IF740" s="24"/>
      <c r="IG740" s="24"/>
      <c r="IH740" s="24"/>
      <c r="II740" s="24"/>
      <c r="IJ740" s="24"/>
      <c r="IK740" s="24"/>
      <c r="IL740" s="24"/>
      <c r="IM740" s="24"/>
      <c r="IN740" s="24"/>
      <c r="IO740" s="24"/>
      <c r="IP740" s="24"/>
      <c r="IQ740" s="24"/>
      <c r="IR740" s="24"/>
      <c r="IS740" s="24"/>
      <c r="IT740" s="24"/>
      <c r="IU740" s="24"/>
      <c r="IV740" s="24"/>
    </row>
    <row r="741" spans="1:256" s="22" customFormat="1" ht="11.25">
      <c r="A741" s="24"/>
      <c r="B741" s="24" t="s">
        <v>1038</v>
      </c>
      <c r="C741" s="27"/>
      <c r="D741" s="27"/>
      <c r="E741" s="27"/>
      <c r="F741" s="27"/>
      <c r="G741" s="27"/>
      <c r="H741" s="27">
        <v>6</v>
      </c>
      <c r="I741" s="27">
        <v>4</v>
      </c>
      <c r="J741" s="27"/>
      <c r="K741" s="27"/>
      <c r="L741" s="27"/>
      <c r="M741" s="27"/>
      <c r="N741" s="27"/>
      <c r="O741" s="27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  <c r="HR741" s="24"/>
      <c r="HS741" s="24"/>
      <c r="HT741" s="24"/>
      <c r="HU741" s="24"/>
      <c r="HV741" s="24"/>
      <c r="HW741" s="24"/>
      <c r="HX741" s="24"/>
      <c r="HY741" s="24"/>
      <c r="HZ741" s="24"/>
      <c r="IA741" s="24"/>
      <c r="IB741" s="24"/>
      <c r="IC741" s="24"/>
      <c r="ID741" s="24"/>
      <c r="IE741" s="24"/>
      <c r="IF741" s="24"/>
      <c r="IG741" s="24"/>
      <c r="IH741" s="24"/>
      <c r="II741" s="24"/>
      <c r="IJ741" s="24"/>
      <c r="IK741" s="24"/>
      <c r="IL741" s="24"/>
      <c r="IM741" s="24"/>
      <c r="IN741" s="24"/>
      <c r="IO741" s="24"/>
      <c r="IP741" s="24"/>
      <c r="IQ741" s="24"/>
      <c r="IR741" s="24"/>
      <c r="IS741" s="24"/>
      <c r="IT741" s="24"/>
      <c r="IU741" s="24"/>
      <c r="IV741" s="24"/>
    </row>
    <row r="742" spans="1:256" s="22" customFormat="1" ht="11.25">
      <c r="A742" s="24"/>
      <c r="B742" s="24" t="s">
        <v>1039</v>
      </c>
      <c r="C742" s="27"/>
      <c r="D742" s="27"/>
      <c r="E742" s="27"/>
      <c r="F742" s="27"/>
      <c r="G742" s="27"/>
      <c r="H742" s="27">
        <v>3</v>
      </c>
      <c r="I742" s="27">
        <v>5</v>
      </c>
      <c r="J742" s="27"/>
      <c r="K742" s="27"/>
      <c r="L742" s="27"/>
      <c r="M742" s="27"/>
      <c r="N742" s="27"/>
      <c r="O742" s="27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  <c r="HR742" s="24"/>
      <c r="HS742" s="24"/>
      <c r="HT742" s="24"/>
      <c r="HU742" s="24"/>
      <c r="HV742" s="24"/>
      <c r="HW742" s="24"/>
      <c r="HX742" s="24"/>
      <c r="HY742" s="24"/>
      <c r="HZ742" s="24"/>
      <c r="IA742" s="24"/>
      <c r="IB742" s="24"/>
      <c r="IC742" s="24"/>
      <c r="ID742" s="24"/>
      <c r="IE742" s="24"/>
      <c r="IF742" s="24"/>
      <c r="IG742" s="24"/>
      <c r="IH742" s="24"/>
      <c r="II742" s="24"/>
      <c r="IJ742" s="24"/>
      <c r="IK742" s="24"/>
      <c r="IL742" s="24"/>
      <c r="IM742" s="24"/>
      <c r="IN742" s="24"/>
      <c r="IO742" s="24"/>
      <c r="IP742" s="24"/>
      <c r="IQ742" s="24"/>
      <c r="IR742" s="24"/>
      <c r="IS742" s="24"/>
      <c r="IT742" s="24"/>
      <c r="IU742" s="24"/>
      <c r="IV742" s="24"/>
    </row>
    <row r="743" spans="1:256" s="22" customFormat="1" ht="11.25">
      <c r="A743" s="24"/>
      <c r="B743" s="24" t="s">
        <v>1040</v>
      </c>
      <c r="C743" s="27"/>
      <c r="D743" s="27"/>
      <c r="E743" s="27"/>
      <c r="F743" s="27"/>
      <c r="G743" s="27"/>
      <c r="H743" s="27">
        <v>10</v>
      </c>
      <c r="I743" s="27">
        <v>50</v>
      </c>
      <c r="J743" s="27"/>
      <c r="K743" s="27"/>
      <c r="L743" s="27"/>
      <c r="M743" s="27"/>
      <c r="N743" s="27"/>
      <c r="O743" s="27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  <c r="HR743" s="24"/>
      <c r="HS743" s="24"/>
      <c r="HT743" s="24"/>
      <c r="HU743" s="24"/>
      <c r="HV743" s="24"/>
      <c r="HW743" s="24"/>
      <c r="HX743" s="24"/>
      <c r="HY743" s="24"/>
      <c r="HZ743" s="24"/>
      <c r="IA743" s="24"/>
      <c r="IB743" s="24"/>
      <c r="IC743" s="24"/>
      <c r="ID743" s="24"/>
      <c r="IE743" s="24"/>
      <c r="IF743" s="24"/>
      <c r="IG743" s="24"/>
      <c r="IH743" s="24"/>
      <c r="II743" s="24"/>
      <c r="IJ743" s="24"/>
      <c r="IK743" s="24"/>
      <c r="IL743" s="24"/>
      <c r="IM743" s="24"/>
      <c r="IN743" s="24"/>
      <c r="IO743" s="24"/>
      <c r="IP743" s="24"/>
      <c r="IQ743" s="24"/>
      <c r="IR743" s="24"/>
      <c r="IS743" s="24"/>
      <c r="IT743" s="24"/>
      <c r="IU743" s="24"/>
      <c r="IV743" s="24"/>
    </row>
    <row r="744" spans="1:256" s="22" customFormat="1" ht="11.25">
      <c r="A744" s="24"/>
      <c r="B744" s="24" t="s">
        <v>1053</v>
      </c>
      <c r="C744" s="27"/>
      <c r="D744" s="27"/>
      <c r="E744" s="27"/>
      <c r="F744" s="27"/>
      <c r="G744" s="27"/>
      <c r="H744" s="27">
        <v>10</v>
      </c>
      <c r="I744" s="27">
        <v>250</v>
      </c>
      <c r="J744" s="27"/>
      <c r="K744" s="27"/>
      <c r="L744" s="27"/>
      <c r="M744" s="27"/>
      <c r="N744" s="27"/>
      <c r="O744" s="27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  <c r="HR744" s="24"/>
      <c r="HS744" s="24"/>
      <c r="HT744" s="24"/>
      <c r="HU744" s="24"/>
      <c r="HV744" s="24"/>
      <c r="HW744" s="24"/>
      <c r="HX744" s="24"/>
      <c r="HY744" s="24"/>
      <c r="HZ744" s="24"/>
      <c r="IA744" s="24"/>
      <c r="IB744" s="24"/>
      <c r="IC744" s="24"/>
      <c r="ID744" s="24"/>
      <c r="IE744" s="24"/>
      <c r="IF744" s="24"/>
      <c r="IG744" s="24"/>
      <c r="IH744" s="24"/>
      <c r="II744" s="24"/>
      <c r="IJ744" s="24"/>
      <c r="IK744" s="24"/>
      <c r="IL744" s="24"/>
      <c r="IM744" s="24"/>
      <c r="IN744" s="24"/>
      <c r="IO744" s="24"/>
      <c r="IP744" s="24"/>
      <c r="IQ744" s="24"/>
      <c r="IR744" s="24"/>
      <c r="IS744" s="24"/>
      <c r="IT744" s="24"/>
      <c r="IU744" s="24"/>
      <c r="IV744" s="24"/>
    </row>
    <row r="745" spans="1:256" s="22" customFormat="1" ht="11.25">
      <c r="A745" s="24"/>
      <c r="B745" s="24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  <c r="HR745" s="24"/>
      <c r="HS745" s="24"/>
      <c r="HT745" s="24"/>
      <c r="HU745" s="24"/>
      <c r="HV745" s="24"/>
      <c r="HW745" s="24"/>
      <c r="HX745" s="24"/>
      <c r="HY745" s="24"/>
      <c r="HZ745" s="24"/>
      <c r="IA745" s="24"/>
      <c r="IB745" s="24"/>
      <c r="IC745" s="24"/>
      <c r="ID745" s="24"/>
      <c r="IE745" s="24"/>
      <c r="IF745" s="24"/>
      <c r="IG745" s="24"/>
      <c r="IH745" s="24"/>
      <c r="II745" s="24"/>
      <c r="IJ745" s="24"/>
      <c r="IK745" s="24"/>
      <c r="IL745" s="24"/>
      <c r="IM745" s="24"/>
      <c r="IN745" s="24"/>
      <c r="IO745" s="24"/>
      <c r="IP745" s="24"/>
      <c r="IQ745" s="24"/>
      <c r="IR745" s="24"/>
      <c r="IS745" s="24"/>
      <c r="IT745" s="24"/>
      <c r="IU745" s="24"/>
      <c r="IV745" s="24"/>
    </row>
    <row r="746" spans="1:256" s="22" customFormat="1" ht="11.25">
      <c r="A746" s="24"/>
      <c r="B746" s="24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  <c r="HR746" s="24"/>
      <c r="HS746" s="24"/>
      <c r="HT746" s="24"/>
      <c r="HU746" s="24"/>
      <c r="HV746" s="24"/>
      <c r="HW746" s="24"/>
      <c r="HX746" s="24"/>
      <c r="HY746" s="24"/>
      <c r="HZ746" s="24"/>
      <c r="IA746" s="24"/>
      <c r="IB746" s="24"/>
      <c r="IC746" s="24"/>
      <c r="ID746" s="24"/>
      <c r="IE746" s="24"/>
      <c r="IF746" s="24"/>
      <c r="IG746" s="24"/>
      <c r="IH746" s="24"/>
      <c r="II746" s="24"/>
      <c r="IJ746" s="24"/>
      <c r="IK746" s="24"/>
      <c r="IL746" s="24"/>
      <c r="IM746" s="24"/>
      <c r="IN746" s="24"/>
      <c r="IO746" s="24"/>
      <c r="IP746" s="24"/>
      <c r="IQ746" s="24"/>
      <c r="IR746" s="24"/>
      <c r="IS746" s="24"/>
      <c r="IT746" s="24"/>
      <c r="IU746" s="24"/>
      <c r="IV746" s="24"/>
    </row>
    <row r="747" spans="1:256" s="22" customFormat="1" ht="11.25">
      <c r="A747" s="24"/>
      <c r="B747" s="24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  <c r="HR747" s="24"/>
      <c r="HS747" s="24"/>
      <c r="HT747" s="24"/>
      <c r="HU747" s="24"/>
      <c r="HV747" s="24"/>
      <c r="HW747" s="24"/>
      <c r="HX747" s="24"/>
      <c r="HY747" s="24"/>
      <c r="HZ747" s="24"/>
      <c r="IA747" s="24"/>
      <c r="IB747" s="24"/>
      <c r="IC747" s="24"/>
      <c r="ID747" s="24"/>
      <c r="IE747" s="24"/>
      <c r="IF747" s="24"/>
      <c r="IG747" s="24"/>
      <c r="IH747" s="24"/>
      <c r="II747" s="24"/>
      <c r="IJ747" s="24"/>
      <c r="IK747" s="24"/>
      <c r="IL747" s="24"/>
      <c r="IM747" s="24"/>
      <c r="IN747" s="24"/>
      <c r="IO747" s="24"/>
      <c r="IP747" s="24"/>
      <c r="IQ747" s="24"/>
      <c r="IR747" s="24"/>
      <c r="IS747" s="24"/>
      <c r="IT747" s="24"/>
      <c r="IU747" s="24"/>
      <c r="IV747" s="24"/>
    </row>
    <row r="748" spans="1:256" s="22" customFormat="1" ht="11.25">
      <c r="A748" s="24"/>
      <c r="B748" s="24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  <c r="HR748" s="24"/>
      <c r="HS748" s="24"/>
      <c r="HT748" s="24"/>
      <c r="HU748" s="24"/>
      <c r="HV748" s="24"/>
      <c r="HW748" s="24"/>
      <c r="HX748" s="24"/>
      <c r="HY748" s="24"/>
      <c r="HZ748" s="24"/>
      <c r="IA748" s="24"/>
      <c r="IB748" s="24"/>
      <c r="IC748" s="24"/>
      <c r="ID748" s="24"/>
      <c r="IE748" s="24"/>
      <c r="IF748" s="24"/>
      <c r="IG748" s="24"/>
      <c r="IH748" s="24"/>
      <c r="II748" s="24"/>
      <c r="IJ748" s="24"/>
      <c r="IK748" s="24"/>
      <c r="IL748" s="24"/>
      <c r="IM748" s="24"/>
      <c r="IN748" s="24"/>
      <c r="IO748" s="24"/>
      <c r="IP748" s="24"/>
      <c r="IQ748" s="24"/>
      <c r="IR748" s="24"/>
      <c r="IS748" s="24"/>
      <c r="IT748" s="24"/>
      <c r="IU748" s="24"/>
      <c r="IV748" s="24"/>
    </row>
    <row r="749" spans="1:256" s="22" customFormat="1" ht="11.25">
      <c r="A749" s="24"/>
      <c r="B749" s="24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  <c r="HR749" s="24"/>
      <c r="HS749" s="24"/>
      <c r="HT749" s="24"/>
      <c r="HU749" s="24"/>
      <c r="HV749" s="24"/>
      <c r="HW749" s="24"/>
      <c r="HX749" s="24"/>
      <c r="HY749" s="24"/>
      <c r="HZ749" s="24"/>
      <c r="IA749" s="24"/>
      <c r="IB749" s="24"/>
      <c r="IC749" s="24"/>
      <c r="ID749" s="24"/>
      <c r="IE749" s="24"/>
      <c r="IF749" s="24"/>
      <c r="IG749" s="24"/>
      <c r="IH749" s="24"/>
      <c r="II749" s="24"/>
      <c r="IJ749" s="24"/>
      <c r="IK749" s="24"/>
      <c r="IL749" s="24"/>
      <c r="IM749" s="24"/>
      <c r="IN749" s="24"/>
      <c r="IO749" s="24"/>
      <c r="IP749" s="24"/>
      <c r="IQ749" s="24"/>
      <c r="IR749" s="24"/>
      <c r="IS749" s="24"/>
      <c r="IT749" s="24"/>
      <c r="IU749" s="24"/>
      <c r="IV749" s="24"/>
    </row>
    <row r="750" spans="1:256" s="22" customFormat="1" ht="11.25">
      <c r="A750" s="24" t="s">
        <v>1041</v>
      </c>
      <c r="B750" s="24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  <c r="HR750" s="24"/>
      <c r="HS750" s="24"/>
      <c r="HT750" s="24"/>
      <c r="HU750" s="24"/>
      <c r="HV750" s="24"/>
      <c r="HW750" s="24"/>
      <c r="HX750" s="24"/>
      <c r="HY750" s="24"/>
      <c r="HZ750" s="24"/>
      <c r="IA750" s="24"/>
      <c r="IB750" s="24"/>
      <c r="IC750" s="24"/>
      <c r="ID750" s="24"/>
      <c r="IE750" s="24"/>
      <c r="IF750" s="24"/>
      <c r="IG750" s="24"/>
      <c r="IH750" s="24"/>
      <c r="II750" s="24"/>
      <c r="IJ750" s="24"/>
      <c r="IK750" s="24"/>
      <c r="IL750" s="24"/>
      <c r="IM750" s="24"/>
      <c r="IN750" s="24"/>
      <c r="IO750" s="24"/>
      <c r="IP750" s="24"/>
      <c r="IQ750" s="24"/>
      <c r="IR750" s="24"/>
      <c r="IS750" s="24"/>
      <c r="IT750" s="24"/>
      <c r="IU750" s="24"/>
      <c r="IV750" s="24"/>
    </row>
    <row r="751" spans="1:256" s="22" customFormat="1" ht="11.25">
      <c r="A751" s="24"/>
      <c r="B751" s="24" t="s">
        <v>1043</v>
      </c>
      <c r="C751" s="27"/>
      <c r="D751" s="27"/>
      <c r="E751" s="27"/>
      <c r="F751" s="27"/>
      <c r="G751" s="27"/>
      <c r="H751" s="27">
        <v>20</v>
      </c>
      <c r="I751" s="27"/>
      <c r="J751" s="27"/>
      <c r="K751" s="27"/>
      <c r="L751" s="27"/>
      <c r="M751" s="27"/>
      <c r="N751" s="27"/>
      <c r="O751" s="27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  <c r="HR751" s="24"/>
      <c r="HS751" s="24"/>
      <c r="HT751" s="24"/>
      <c r="HU751" s="24"/>
      <c r="HV751" s="24"/>
      <c r="HW751" s="24"/>
      <c r="HX751" s="24"/>
      <c r="HY751" s="24"/>
      <c r="HZ751" s="24"/>
      <c r="IA751" s="24"/>
      <c r="IB751" s="24"/>
      <c r="IC751" s="24"/>
      <c r="ID751" s="24"/>
      <c r="IE751" s="24"/>
      <c r="IF751" s="24"/>
      <c r="IG751" s="24"/>
      <c r="IH751" s="24"/>
      <c r="II751" s="24"/>
      <c r="IJ751" s="24"/>
      <c r="IK751" s="24"/>
      <c r="IL751" s="24"/>
      <c r="IM751" s="24"/>
      <c r="IN751" s="24"/>
      <c r="IO751" s="24"/>
      <c r="IP751" s="24"/>
      <c r="IQ751" s="24"/>
      <c r="IR751" s="24"/>
      <c r="IS751" s="24"/>
      <c r="IT751" s="24"/>
      <c r="IU751" s="24"/>
      <c r="IV751" s="24"/>
    </row>
    <row r="752" spans="1:256" s="22" customFormat="1" ht="11.25">
      <c r="A752" s="24"/>
      <c r="B752" s="24" t="s">
        <v>1044</v>
      </c>
      <c r="C752" s="27"/>
      <c r="D752" s="27"/>
      <c r="E752" s="27"/>
      <c r="F752" s="27"/>
      <c r="G752" s="27"/>
      <c r="H752" s="27">
        <v>20</v>
      </c>
      <c r="I752" s="27"/>
      <c r="J752" s="27"/>
      <c r="K752" s="27"/>
      <c r="L752" s="27"/>
      <c r="M752" s="27"/>
      <c r="N752" s="27"/>
      <c r="O752" s="27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  <c r="HR752" s="24"/>
      <c r="HS752" s="24"/>
      <c r="HT752" s="24"/>
      <c r="HU752" s="24"/>
      <c r="HV752" s="24"/>
      <c r="HW752" s="24"/>
      <c r="HX752" s="24"/>
      <c r="HY752" s="24"/>
      <c r="HZ752" s="24"/>
      <c r="IA752" s="24"/>
      <c r="IB752" s="24"/>
      <c r="IC752" s="24"/>
      <c r="ID752" s="24"/>
      <c r="IE752" s="24"/>
      <c r="IF752" s="24"/>
      <c r="IG752" s="24"/>
      <c r="IH752" s="24"/>
      <c r="II752" s="24"/>
      <c r="IJ752" s="24"/>
      <c r="IK752" s="24"/>
      <c r="IL752" s="24"/>
      <c r="IM752" s="24"/>
      <c r="IN752" s="24"/>
      <c r="IO752" s="24"/>
      <c r="IP752" s="24"/>
      <c r="IQ752" s="24"/>
      <c r="IR752" s="24"/>
      <c r="IS752" s="24"/>
      <c r="IT752" s="24"/>
      <c r="IU752" s="24"/>
      <c r="IV752" s="24"/>
    </row>
    <row r="753" spans="1:256" s="22" customFormat="1" ht="11.25">
      <c r="A753" s="24"/>
      <c r="B753" s="24" t="s">
        <v>1045</v>
      </c>
      <c r="C753" s="27"/>
      <c r="D753" s="27"/>
      <c r="E753" s="27"/>
      <c r="F753" s="27"/>
      <c r="G753" s="27"/>
      <c r="H753" s="27">
        <v>12</v>
      </c>
      <c r="I753" s="27"/>
      <c r="J753" s="27"/>
      <c r="K753" s="27"/>
      <c r="L753" s="27"/>
      <c r="M753" s="27"/>
      <c r="N753" s="27"/>
      <c r="O753" s="27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s="22" customFormat="1" ht="11.25">
      <c r="A754" s="24"/>
      <c r="B754" s="24" t="s">
        <v>1046</v>
      </c>
      <c r="C754" s="27"/>
      <c r="D754" s="27"/>
      <c r="E754" s="27"/>
      <c r="F754" s="27"/>
      <c r="G754" s="27"/>
      <c r="H754" s="27">
        <v>10</v>
      </c>
      <c r="I754" s="27"/>
      <c r="J754" s="27"/>
      <c r="K754" s="27"/>
      <c r="L754" s="27"/>
      <c r="M754" s="27"/>
      <c r="N754" s="27"/>
      <c r="O754" s="27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s="22" customFormat="1" ht="11.25">
      <c r="A755" s="24"/>
      <c r="B755" s="24" t="s">
        <v>1047</v>
      </c>
      <c r="C755" s="27"/>
      <c r="D755" s="27"/>
      <c r="E755" s="27"/>
      <c r="F755" s="27"/>
      <c r="G755" s="27"/>
      <c r="H755" s="27">
        <v>8</v>
      </c>
      <c r="I755" s="27"/>
      <c r="J755" s="27"/>
      <c r="K755" s="27"/>
      <c r="L755" s="27"/>
      <c r="M755" s="27"/>
      <c r="N755" s="27"/>
      <c r="O755" s="27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  <c r="HR755" s="24"/>
      <c r="HS755" s="24"/>
      <c r="HT755" s="24"/>
      <c r="HU755" s="24"/>
      <c r="HV755" s="24"/>
      <c r="HW755" s="24"/>
      <c r="HX755" s="24"/>
      <c r="HY755" s="24"/>
      <c r="HZ755" s="24"/>
      <c r="IA755" s="24"/>
      <c r="IB755" s="24"/>
      <c r="IC755" s="24"/>
      <c r="ID755" s="24"/>
      <c r="IE755" s="24"/>
      <c r="IF755" s="24"/>
      <c r="IG755" s="24"/>
      <c r="IH755" s="24"/>
      <c r="II755" s="24"/>
      <c r="IJ755" s="24"/>
      <c r="IK755" s="24"/>
      <c r="IL755" s="24"/>
      <c r="IM755" s="24"/>
      <c r="IN755" s="24"/>
      <c r="IO755" s="24"/>
      <c r="IP755" s="24"/>
      <c r="IQ755" s="24"/>
      <c r="IR755" s="24"/>
      <c r="IS755" s="24"/>
      <c r="IT755" s="24"/>
      <c r="IU755" s="24"/>
      <c r="IV755" s="24"/>
    </row>
    <row r="756" spans="1:256" s="22" customFormat="1" ht="11.25">
      <c r="A756" s="24"/>
      <c r="B756" s="24" t="s">
        <v>1048</v>
      </c>
      <c r="C756" s="27"/>
      <c r="D756" s="27"/>
      <c r="E756" s="27"/>
      <c r="F756" s="27"/>
      <c r="G756" s="27"/>
      <c r="H756" s="27">
        <v>5</v>
      </c>
      <c r="I756" s="27"/>
      <c r="J756" s="27"/>
      <c r="K756" s="27"/>
      <c r="L756" s="27"/>
      <c r="M756" s="27"/>
      <c r="N756" s="27"/>
      <c r="O756" s="27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s="22" customFormat="1" ht="11.25">
      <c r="A757" s="24"/>
      <c r="B757" s="24" t="s">
        <v>1049</v>
      </c>
      <c r="C757" s="27"/>
      <c r="D757" s="27"/>
      <c r="E757" s="27"/>
      <c r="F757" s="27"/>
      <c r="G757" s="27"/>
      <c r="H757" s="27">
        <v>10</v>
      </c>
      <c r="I757" s="27"/>
      <c r="J757" s="27"/>
      <c r="K757" s="27"/>
      <c r="L757" s="27"/>
      <c r="M757" s="27"/>
      <c r="N757" s="27"/>
      <c r="O757" s="27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  <c r="FV757" s="24"/>
      <c r="FW757" s="24"/>
      <c r="FX757" s="24"/>
      <c r="FY757" s="24"/>
      <c r="FZ757" s="24"/>
      <c r="GA757" s="24"/>
      <c r="GB757" s="24"/>
      <c r="GC757" s="24"/>
      <c r="GD757" s="24"/>
      <c r="GE757" s="24"/>
      <c r="GF757" s="24"/>
      <c r="GG757" s="24"/>
      <c r="GH757" s="24"/>
      <c r="GI757" s="24"/>
      <c r="GJ757" s="24"/>
      <c r="GK757" s="24"/>
      <c r="GL757" s="24"/>
      <c r="GM757" s="24"/>
      <c r="GN757" s="24"/>
      <c r="GO757" s="24"/>
      <c r="GP757" s="24"/>
      <c r="GQ757" s="24"/>
      <c r="GR757" s="24"/>
      <c r="GS757" s="24"/>
      <c r="GT757" s="24"/>
      <c r="GU757" s="24"/>
      <c r="GV757" s="24"/>
      <c r="GW757" s="24"/>
      <c r="GX757" s="24"/>
      <c r="GY757" s="24"/>
      <c r="GZ757" s="24"/>
      <c r="HA757" s="24"/>
      <c r="HB757" s="24"/>
      <c r="HC757" s="24"/>
      <c r="HD757" s="24"/>
      <c r="HE757" s="24"/>
      <c r="HF757" s="24"/>
      <c r="HG757" s="24"/>
      <c r="HH757" s="24"/>
      <c r="HI757" s="24"/>
      <c r="HJ757" s="24"/>
      <c r="HK757" s="24"/>
      <c r="HL757" s="24"/>
      <c r="HM757" s="24"/>
      <c r="HN757" s="24"/>
      <c r="HO757" s="24"/>
      <c r="HP757" s="24"/>
      <c r="HQ757" s="24"/>
      <c r="HR757" s="24"/>
      <c r="HS757" s="24"/>
      <c r="HT757" s="24"/>
      <c r="HU757" s="24"/>
      <c r="HV757" s="24"/>
      <c r="HW757" s="24"/>
      <c r="HX757" s="24"/>
      <c r="HY757" s="24"/>
      <c r="HZ757" s="24"/>
      <c r="IA757" s="24"/>
      <c r="IB757" s="24"/>
      <c r="IC757" s="24"/>
      <c r="ID757" s="24"/>
      <c r="IE757" s="24"/>
      <c r="IF757" s="24"/>
      <c r="IG757" s="24"/>
      <c r="IH757" s="24"/>
      <c r="II757" s="24"/>
      <c r="IJ757" s="24"/>
      <c r="IK757" s="24"/>
      <c r="IL757" s="24"/>
      <c r="IM757" s="24"/>
      <c r="IN757" s="24"/>
      <c r="IO757" s="24"/>
      <c r="IP757" s="24"/>
      <c r="IQ757" s="24"/>
      <c r="IR757" s="24"/>
      <c r="IS757" s="24"/>
      <c r="IT757" s="24"/>
      <c r="IU757" s="24"/>
      <c r="IV757" s="24"/>
    </row>
    <row r="758" spans="1:256" s="22" customFormat="1" ht="11.25">
      <c r="A758" s="24"/>
      <c r="B758" s="24" t="s">
        <v>1050</v>
      </c>
      <c r="C758" s="27"/>
      <c r="D758" s="27"/>
      <c r="E758" s="27"/>
      <c r="F758" s="27"/>
      <c r="G758" s="27"/>
      <c r="H758" s="27">
        <v>3</v>
      </c>
      <c r="I758" s="27"/>
      <c r="J758" s="27"/>
      <c r="K758" s="27"/>
      <c r="L758" s="27"/>
      <c r="M758" s="27"/>
      <c r="N758" s="27"/>
      <c r="O758" s="27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  <c r="FV758" s="24"/>
      <c r="FW758" s="24"/>
      <c r="FX758" s="24"/>
      <c r="FY758" s="24"/>
      <c r="FZ758" s="24"/>
      <c r="GA758" s="24"/>
      <c r="GB758" s="24"/>
      <c r="GC758" s="24"/>
      <c r="GD758" s="24"/>
      <c r="GE758" s="24"/>
      <c r="GF758" s="24"/>
      <c r="GG758" s="24"/>
      <c r="GH758" s="24"/>
      <c r="GI758" s="24"/>
      <c r="GJ758" s="24"/>
      <c r="GK758" s="24"/>
      <c r="GL758" s="24"/>
      <c r="GM758" s="24"/>
      <c r="GN758" s="24"/>
      <c r="GO758" s="24"/>
      <c r="GP758" s="24"/>
      <c r="GQ758" s="24"/>
      <c r="GR758" s="24"/>
      <c r="GS758" s="24"/>
      <c r="GT758" s="24"/>
      <c r="GU758" s="24"/>
      <c r="GV758" s="24"/>
      <c r="GW758" s="24"/>
      <c r="GX758" s="24"/>
      <c r="GY758" s="24"/>
      <c r="GZ758" s="24"/>
      <c r="HA758" s="24"/>
      <c r="HB758" s="24"/>
      <c r="HC758" s="24"/>
      <c r="HD758" s="24"/>
      <c r="HE758" s="24"/>
      <c r="HF758" s="24"/>
      <c r="HG758" s="24"/>
      <c r="HH758" s="24"/>
      <c r="HI758" s="24"/>
      <c r="HJ758" s="24"/>
      <c r="HK758" s="24"/>
      <c r="HL758" s="24"/>
      <c r="HM758" s="24"/>
      <c r="HN758" s="24"/>
      <c r="HO758" s="24"/>
      <c r="HP758" s="24"/>
      <c r="HQ758" s="24"/>
      <c r="HR758" s="24"/>
      <c r="HS758" s="24"/>
      <c r="HT758" s="24"/>
      <c r="HU758" s="24"/>
      <c r="HV758" s="24"/>
      <c r="HW758" s="24"/>
      <c r="HX758" s="24"/>
      <c r="HY758" s="24"/>
      <c r="HZ758" s="24"/>
      <c r="IA758" s="24"/>
      <c r="IB758" s="24"/>
      <c r="IC758" s="24"/>
      <c r="ID758" s="24"/>
      <c r="IE758" s="24"/>
      <c r="IF758" s="24"/>
      <c r="IG758" s="24"/>
      <c r="IH758" s="24"/>
      <c r="II758" s="24"/>
      <c r="IJ758" s="24"/>
      <c r="IK758" s="24"/>
      <c r="IL758" s="24"/>
      <c r="IM758" s="24"/>
      <c r="IN758" s="24"/>
      <c r="IO758" s="24"/>
      <c r="IP758" s="24"/>
      <c r="IQ758" s="24"/>
      <c r="IR758" s="24"/>
      <c r="IS758" s="24"/>
      <c r="IT758" s="24"/>
      <c r="IU758" s="24"/>
      <c r="IV758" s="24"/>
    </row>
    <row r="759" spans="1:256" s="22" customFormat="1" ht="11.25">
      <c r="A759" s="24"/>
      <c r="B759" s="24" t="s">
        <v>1051</v>
      </c>
      <c r="C759" s="27"/>
      <c r="D759" s="27"/>
      <c r="E759" s="27"/>
      <c r="F759" s="27"/>
      <c r="G759" s="27"/>
      <c r="H759" s="27">
        <v>10</v>
      </c>
      <c r="I759" s="27"/>
      <c r="J759" s="27"/>
      <c r="K759" s="27"/>
      <c r="L759" s="27"/>
      <c r="M759" s="27"/>
      <c r="N759" s="27"/>
      <c r="O759" s="27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  <c r="FV759" s="24"/>
      <c r="FW759" s="24"/>
      <c r="FX759" s="24"/>
      <c r="FY759" s="24"/>
      <c r="FZ759" s="24"/>
      <c r="GA759" s="24"/>
      <c r="GB759" s="24"/>
      <c r="GC759" s="24"/>
      <c r="GD759" s="24"/>
      <c r="GE759" s="24"/>
      <c r="GF759" s="24"/>
      <c r="GG759" s="24"/>
      <c r="GH759" s="24"/>
      <c r="GI759" s="24"/>
      <c r="GJ759" s="24"/>
      <c r="GK759" s="24"/>
      <c r="GL759" s="24"/>
      <c r="GM759" s="24"/>
      <c r="GN759" s="24"/>
      <c r="GO759" s="24"/>
      <c r="GP759" s="24"/>
      <c r="GQ759" s="24"/>
      <c r="GR759" s="24"/>
      <c r="GS759" s="24"/>
      <c r="GT759" s="24"/>
      <c r="GU759" s="24"/>
      <c r="GV759" s="24"/>
      <c r="GW759" s="24"/>
      <c r="GX759" s="24"/>
      <c r="GY759" s="24"/>
      <c r="GZ759" s="24"/>
      <c r="HA759" s="24"/>
      <c r="HB759" s="24"/>
      <c r="HC759" s="24"/>
      <c r="HD759" s="24"/>
      <c r="HE759" s="24"/>
      <c r="HF759" s="24"/>
      <c r="HG759" s="24"/>
      <c r="HH759" s="24"/>
      <c r="HI759" s="24"/>
      <c r="HJ759" s="24"/>
      <c r="HK759" s="24"/>
      <c r="HL759" s="24"/>
      <c r="HM759" s="24"/>
      <c r="HN759" s="24"/>
      <c r="HO759" s="24"/>
      <c r="HP759" s="24"/>
      <c r="HQ759" s="24"/>
      <c r="HR759" s="24"/>
      <c r="HS759" s="24"/>
      <c r="HT759" s="24"/>
      <c r="HU759" s="24"/>
      <c r="HV759" s="24"/>
      <c r="HW759" s="24"/>
      <c r="HX759" s="24"/>
      <c r="HY759" s="24"/>
      <c r="HZ759" s="24"/>
      <c r="IA759" s="24"/>
      <c r="IB759" s="24"/>
      <c r="IC759" s="24"/>
      <c r="ID759" s="24"/>
      <c r="IE759" s="24"/>
      <c r="IF759" s="24"/>
      <c r="IG759" s="24"/>
      <c r="IH759" s="24"/>
      <c r="II759" s="24"/>
      <c r="IJ759" s="24"/>
      <c r="IK759" s="24"/>
      <c r="IL759" s="24"/>
      <c r="IM759" s="24"/>
      <c r="IN759" s="24"/>
      <c r="IO759" s="24"/>
      <c r="IP759" s="24"/>
      <c r="IQ759" s="24"/>
      <c r="IR759" s="24"/>
      <c r="IS759" s="24"/>
      <c r="IT759" s="24"/>
      <c r="IU759" s="24"/>
      <c r="IV759" s="24"/>
    </row>
    <row r="760" spans="1:256" s="22" customFormat="1" ht="11.25">
      <c r="A760" s="24"/>
      <c r="B760" s="24" t="s">
        <v>1052</v>
      </c>
      <c r="C760" s="27"/>
      <c r="D760" s="27"/>
      <c r="E760" s="27"/>
      <c r="F760" s="27"/>
      <c r="G760" s="27"/>
      <c r="H760" s="27">
        <v>2</v>
      </c>
      <c r="I760" s="27"/>
      <c r="J760" s="27"/>
      <c r="K760" s="27"/>
      <c r="L760" s="27"/>
      <c r="M760" s="27"/>
      <c r="N760" s="27"/>
      <c r="O760" s="27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s="22" customFormat="1" ht="11.25">
      <c r="A761" s="24"/>
      <c r="B761" s="24" t="s">
        <v>20</v>
      </c>
      <c r="C761" s="27"/>
      <c r="D761" s="27"/>
      <c r="E761" s="27"/>
      <c r="F761" s="27"/>
      <c r="G761" s="27"/>
      <c r="H761" s="27">
        <v>4</v>
      </c>
      <c r="I761" s="27"/>
      <c r="J761" s="27"/>
      <c r="K761" s="27"/>
      <c r="L761" s="27"/>
      <c r="M761" s="27"/>
      <c r="N761" s="27"/>
      <c r="O761" s="27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s="22" customFormat="1" ht="11.25">
      <c r="A762" s="24"/>
      <c r="B762" s="24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s="22" customFormat="1" ht="11.25">
      <c r="A763" s="24"/>
      <c r="B763" s="24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s="22" customFormat="1" ht="11.25">
      <c r="A764" s="24"/>
      <c r="B764" s="24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s="22" customFormat="1" ht="11.25">
      <c r="A765" s="24"/>
      <c r="B765" s="24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s="22" customFormat="1" ht="11.25">
      <c r="A766" s="24"/>
      <c r="B766" s="24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s="22" customFormat="1" ht="11.25">
      <c r="A767" s="24"/>
      <c r="B767" s="24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s="22" customFormat="1" ht="11.25">
      <c r="A768" s="24" t="s">
        <v>133</v>
      </c>
      <c r="B768" s="24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s="22" customFormat="1" ht="11.25">
      <c r="A769" s="24"/>
      <c r="B769" s="24" t="s">
        <v>111</v>
      </c>
      <c r="C769" s="27" t="s">
        <v>785</v>
      </c>
      <c r="D769" s="27" t="s">
        <v>825</v>
      </c>
      <c r="E769" s="27">
        <v>1</v>
      </c>
      <c r="F769" s="27"/>
      <c r="G769" s="27">
        <f aca="true" t="shared" si="5" ref="G769:G777">H769*25</f>
        <v>150</v>
      </c>
      <c r="H769" s="27">
        <v>6</v>
      </c>
      <c r="I769" s="27">
        <v>6</v>
      </c>
      <c r="J769" s="27" t="s">
        <v>379</v>
      </c>
      <c r="K769" s="27"/>
      <c r="L769" s="27"/>
      <c r="M769" s="27"/>
      <c r="N769" s="27"/>
      <c r="O769" s="27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s="22" customFormat="1" ht="11.25">
      <c r="A770" s="24"/>
      <c r="B770" s="24" t="s">
        <v>112</v>
      </c>
      <c r="C770" s="27" t="s">
        <v>785</v>
      </c>
      <c r="D770" s="27">
        <v>150</v>
      </c>
      <c r="E770" s="27">
        <v>0.5</v>
      </c>
      <c r="F770" s="27"/>
      <c r="G770" s="27">
        <f t="shared" si="5"/>
        <v>200</v>
      </c>
      <c r="H770" s="27">
        <v>8</v>
      </c>
      <c r="I770" s="27">
        <v>13</v>
      </c>
      <c r="J770" s="27" t="s">
        <v>379</v>
      </c>
      <c r="K770" s="27"/>
      <c r="L770" s="27"/>
      <c r="M770" s="27"/>
      <c r="N770" s="27"/>
      <c r="O770" s="27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s="22" customFormat="1" ht="11.25">
      <c r="A771" s="24"/>
      <c r="B771" s="24" t="s">
        <v>113</v>
      </c>
      <c r="C771" s="27" t="s">
        <v>785</v>
      </c>
      <c r="D771" s="27">
        <v>175</v>
      </c>
      <c r="E771" s="27">
        <v>2</v>
      </c>
      <c r="F771" s="27">
        <v>6</v>
      </c>
      <c r="G771" s="27">
        <f t="shared" si="5"/>
        <v>600</v>
      </c>
      <c r="H771" s="27">
        <v>24</v>
      </c>
      <c r="I771" s="27">
        <v>15</v>
      </c>
      <c r="J771" s="27" t="s">
        <v>591</v>
      </c>
      <c r="K771" s="27"/>
      <c r="L771" s="27"/>
      <c r="M771" s="27"/>
      <c r="N771" s="27"/>
      <c r="O771" s="27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s="22" customFormat="1" ht="11.25">
      <c r="A772" s="24"/>
      <c r="B772" s="24" t="s">
        <v>616</v>
      </c>
      <c r="C772" s="27" t="s">
        <v>785</v>
      </c>
      <c r="D772" s="27">
        <v>20</v>
      </c>
      <c r="E772" s="27">
        <v>1</v>
      </c>
      <c r="F772" s="27"/>
      <c r="G772" s="27">
        <f t="shared" si="5"/>
        <v>125</v>
      </c>
      <c r="H772" s="27">
        <v>5</v>
      </c>
      <c r="I772" s="27">
        <v>8</v>
      </c>
      <c r="J772" s="27" t="s">
        <v>379</v>
      </c>
      <c r="K772" s="27"/>
      <c r="L772" s="27"/>
      <c r="M772" s="27"/>
      <c r="N772" s="27"/>
      <c r="O772" s="27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s="22" customFormat="1" ht="11.25">
      <c r="A773" s="24"/>
      <c r="B773" s="24" t="s">
        <v>826</v>
      </c>
      <c r="C773" s="27">
        <v>1</v>
      </c>
      <c r="D773" s="27">
        <v>20</v>
      </c>
      <c r="E773" s="27">
        <v>1</v>
      </c>
      <c r="F773" s="27"/>
      <c r="G773" s="27">
        <f t="shared" si="5"/>
        <v>50</v>
      </c>
      <c r="H773" s="27">
        <v>2</v>
      </c>
      <c r="I773" s="27">
        <v>0.25</v>
      </c>
      <c r="J773" s="27" t="s">
        <v>379</v>
      </c>
      <c r="K773" s="27"/>
      <c r="L773" s="27"/>
      <c r="M773" s="27"/>
      <c r="N773" s="27"/>
      <c r="O773" s="27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s="22" customFormat="1" ht="11.25">
      <c r="A774" s="24"/>
      <c r="B774" s="24" t="s">
        <v>827</v>
      </c>
      <c r="C774" s="27">
        <v>1</v>
      </c>
      <c r="D774" s="27">
        <v>20</v>
      </c>
      <c r="E774" s="27">
        <v>1</v>
      </c>
      <c r="F774" s="27"/>
      <c r="G774" s="27">
        <f t="shared" si="5"/>
        <v>375</v>
      </c>
      <c r="H774" s="27">
        <v>15</v>
      </c>
      <c r="I774" s="27">
        <v>0.25</v>
      </c>
      <c r="J774" s="27" t="s">
        <v>591</v>
      </c>
      <c r="K774" s="27"/>
      <c r="L774" s="27"/>
      <c r="M774" s="27"/>
      <c r="N774" s="27"/>
      <c r="O774" s="27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s="22" customFormat="1" ht="11.25">
      <c r="A775" s="24"/>
      <c r="B775" s="24" t="s">
        <v>828</v>
      </c>
      <c r="C775" s="27">
        <v>1</v>
      </c>
      <c r="D775" s="27">
        <v>40</v>
      </c>
      <c r="E775" s="27">
        <v>1</v>
      </c>
      <c r="F775" s="27"/>
      <c r="G775" s="27">
        <f t="shared" si="5"/>
        <v>500</v>
      </c>
      <c r="H775" s="27">
        <v>20</v>
      </c>
      <c r="I775" s="27">
        <v>0.25</v>
      </c>
      <c r="J775" s="27" t="s">
        <v>681</v>
      </c>
      <c r="K775" s="27"/>
      <c r="L775" s="27"/>
      <c r="M775" s="27"/>
      <c r="N775" s="27"/>
      <c r="O775" s="27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s="22" customFormat="1" ht="11.25">
      <c r="A776" s="24"/>
      <c r="B776" s="24" t="s">
        <v>830</v>
      </c>
      <c r="C776" s="27" t="s">
        <v>60</v>
      </c>
      <c r="D776" s="27">
        <v>20</v>
      </c>
      <c r="E776" s="27">
        <v>3</v>
      </c>
      <c r="F776" s="27"/>
      <c r="G776" s="27">
        <f t="shared" si="5"/>
        <v>50</v>
      </c>
      <c r="H776" s="27">
        <v>2</v>
      </c>
      <c r="I776" s="27">
        <v>1</v>
      </c>
      <c r="J776" s="27" t="s">
        <v>379</v>
      </c>
      <c r="K776" s="27"/>
      <c r="L776" s="27"/>
      <c r="M776" s="27"/>
      <c r="N776" s="27"/>
      <c r="O776" s="27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s="22" customFormat="1" ht="11.25">
      <c r="A777" s="24"/>
      <c r="B777" s="24" t="s">
        <v>831</v>
      </c>
      <c r="C777" s="27" t="s">
        <v>60</v>
      </c>
      <c r="D777" s="27">
        <v>20</v>
      </c>
      <c r="E777" s="27">
        <v>3</v>
      </c>
      <c r="F777" s="27"/>
      <c r="G777" s="27">
        <f t="shared" si="5"/>
        <v>0</v>
      </c>
      <c r="H777" s="27">
        <v>0</v>
      </c>
      <c r="I777" s="27">
        <v>2</v>
      </c>
      <c r="J777" s="27" t="s">
        <v>379</v>
      </c>
      <c r="K777" s="27"/>
      <c r="L777" s="27"/>
      <c r="M777" s="27"/>
      <c r="N777" s="27"/>
      <c r="O777" s="27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s="22" customFormat="1" ht="11.25">
      <c r="A778" s="24"/>
      <c r="B778" s="24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s="22" customFormat="1" ht="11.25">
      <c r="A779" s="24"/>
      <c r="B779" s="24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s="22" customFormat="1" ht="11.25">
      <c r="A780" s="24"/>
      <c r="B780" s="24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  <c r="FJ780" s="24"/>
      <c r="FK780" s="24"/>
      <c r="FL780" s="24"/>
      <c r="FM780" s="24"/>
      <c r="FN780" s="24"/>
      <c r="FO780" s="24"/>
      <c r="FP780" s="24"/>
      <c r="FQ780" s="24"/>
      <c r="FR780" s="24"/>
      <c r="FS780" s="24"/>
      <c r="FT780" s="24"/>
      <c r="FU780" s="24"/>
      <c r="FV780" s="24"/>
      <c r="FW780" s="24"/>
      <c r="FX780" s="24"/>
      <c r="FY780" s="24"/>
      <c r="FZ780" s="24"/>
      <c r="GA780" s="24"/>
      <c r="GB780" s="24"/>
      <c r="GC780" s="24"/>
      <c r="GD780" s="24"/>
      <c r="GE780" s="24"/>
      <c r="GF780" s="24"/>
      <c r="GG780" s="24"/>
      <c r="GH780" s="24"/>
      <c r="GI780" s="24"/>
      <c r="GJ780" s="24"/>
      <c r="GK780" s="24"/>
      <c r="GL780" s="24"/>
      <c r="GM780" s="24"/>
      <c r="GN780" s="24"/>
      <c r="GO780" s="24"/>
      <c r="GP780" s="24"/>
      <c r="GQ780" s="24"/>
      <c r="GR780" s="24"/>
      <c r="GS780" s="24"/>
      <c r="GT780" s="24"/>
      <c r="GU780" s="24"/>
      <c r="GV780" s="24"/>
      <c r="GW780" s="24"/>
      <c r="GX780" s="24"/>
      <c r="GY780" s="24"/>
      <c r="GZ780" s="24"/>
      <c r="HA780" s="24"/>
      <c r="HB780" s="24"/>
      <c r="HC780" s="24"/>
      <c r="HD780" s="24"/>
      <c r="HE780" s="24"/>
      <c r="HF780" s="24"/>
      <c r="HG780" s="24"/>
      <c r="HH780" s="24"/>
      <c r="HI780" s="24"/>
      <c r="HJ780" s="24"/>
      <c r="HK780" s="24"/>
      <c r="HL780" s="24"/>
      <c r="HM780" s="24"/>
      <c r="HN780" s="24"/>
      <c r="HO780" s="24"/>
      <c r="HP780" s="24"/>
      <c r="HQ780" s="24"/>
      <c r="HR780" s="24"/>
      <c r="HS780" s="24"/>
      <c r="HT780" s="24"/>
      <c r="HU780" s="24"/>
      <c r="HV780" s="24"/>
      <c r="HW780" s="24"/>
      <c r="HX780" s="24"/>
      <c r="HY780" s="24"/>
      <c r="HZ780" s="24"/>
      <c r="IA780" s="24"/>
      <c r="IB780" s="24"/>
      <c r="IC780" s="24"/>
      <c r="ID780" s="24"/>
      <c r="IE780" s="24"/>
      <c r="IF780" s="24"/>
      <c r="IG780" s="24"/>
      <c r="IH780" s="24"/>
      <c r="II780" s="24"/>
      <c r="IJ780" s="24"/>
      <c r="IK780" s="24"/>
      <c r="IL780" s="24"/>
      <c r="IM780" s="24"/>
      <c r="IN780" s="24"/>
      <c r="IO780" s="24"/>
      <c r="IP780" s="24"/>
      <c r="IQ780" s="24"/>
      <c r="IR780" s="24"/>
      <c r="IS780" s="24"/>
      <c r="IT780" s="24"/>
      <c r="IU780" s="24"/>
      <c r="IV780" s="24"/>
    </row>
    <row r="781" spans="1:256" s="22" customFormat="1" ht="11.25">
      <c r="A781" s="24"/>
      <c r="B781" s="24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  <c r="FJ781" s="24"/>
      <c r="FK781" s="24"/>
      <c r="FL781" s="24"/>
      <c r="FM781" s="24"/>
      <c r="FN781" s="24"/>
      <c r="FO781" s="24"/>
      <c r="FP781" s="24"/>
      <c r="FQ781" s="24"/>
      <c r="FR781" s="24"/>
      <c r="FS781" s="24"/>
      <c r="FT781" s="24"/>
      <c r="FU781" s="24"/>
      <c r="FV781" s="24"/>
      <c r="FW781" s="24"/>
      <c r="FX781" s="24"/>
      <c r="FY781" s="24"/>
      <c r="FZ781" s="24"/>
      <c r="GA781" s="24"/>
      <c r="GB781" s="24"/>
      <c r="GC781" s="24"/>
      <c r="GD781" s="24"/>
      <c r="GE781" s="24"/>
      <c r="GF781" s="24"/>
      <c r="GG781" s="24"/>
      <c r="GH781" s="24"/>
      <c r="GI781" s="24"/>
      <c r="GJ781" s="24"/>
      <c r="GK781" s="24"/>
      <c r="GL781" s="24"/>
      <c r="GM781" s="24"/>
      <c r="GN781" s="24"/>
      <c r="GO781" s="24"/>
      <c r="GP781" s="24"/>
      <c r="GQ781" s="24"/>
      <c r="GR781" s="24"/>
      <c r="GS781" s="24"/>
      <c r="GT781" s="24"/>
      <c r="GU781" s="24"/>
      <c r="GV781" s="24"/>
      <c r="GW781" s="24"/>
      <c r="GX781" s="24"/>
      <c r="GY781" s="24"/>
      <c r="GZ781" s="24"/>
      <c r="HA781" s="24"/>
      <c r="HB781" s="24"/>
      <c r="HC781" s="24"/>
      <c r="HD781" s="24"/>
      <c r="HE781" s="24"/>
      <c r="HF781" s="24"/>
      <c r="HG781" s="24"/>
      <c r="HH781" s="24"/>
      <c r="HI781" s="24"/>
      <c r="HJ781" s="24"/>
      <c r="HK781" s="24"/>
      <c r="HL781" s="24"/>
      <c r="HM781" s="24"/>
      <c r="HN781" s="24"/>
      <c r="HO781" s="24"/>
      <c r="HP781" s="24"/>
      <c r="HQ781" s="24"/>
      <c r="HR781" s="24"/>
      <c r="HS781" s="24"/>
      <c r="HT781" s="24"/>
      <c r="HU781" s="24"/>
      <c r="HV781" s="24"/>
      <c r="HW781" s="24"/>
      <c r="HX781" s="24"/>
      <c r="HY781" s="24"/>
      <c r="HZ781" s="24"/>
      <c r="IA781" s="24"/>
      <c r="IB781" s="24"/>
      <c r="IC781" s="24"/>
      <c r="ID781" s="24"/>
      <c r="IE781" s="24"/>
      <c r="IF781" s="24"/>
      <c r="IG781" s="24"/>
      <c r="IH781" s="24"/>
      <c r="II781" s="24"/>
      <c r="IJ781" s="24"/>
      <c r="IK781" s="24"/>
      <c r="IL781" s="24"/>
      <c r="IM781" s="24"/>
      <c r="IN781" s="24"/>
      <c r="IO781" s="24"/>
      <c r="IP781" s="24"/>
      <c r="IQ781" s="24"/>
      <c r="IR781" s="24"/>
      <c r="IS781" s="24"/>
      <c r="IT781" s="24"/>
      <c r="IU781" s="24"/>
      <c r="IV781" s="24"/>
    </row>
    <row r="782" spans="1:256" s="22" customFormat="1" ht="11.25">
      <c r="A782" s="24"/>
      <c r="B782" s="24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  <c r="FJ782" s="24"/>
      <c r="FK782" s="24"/>
      <c r="FL782" s="24"/>
      <c r="FM782" s="24"/>
      <c r="FN782" s="24"/>
      <c r="FO782" s="24"/>
      <c r="FP782" s="24"/>
      <c r="FQ782" s="24"/>
      <c r="FR782" s="24"/>
      <c r="FS782" s="24"/>
      <c r="FT782" s="24"/>
      <c r="FU782" s="24"/>
      <c r="FV782" s="24"/>
      <c r="FW782" s="24"/>
      <c r="FX782" s="24"/>
      <c r="FY782" s="24"/>
      <c r="FZ782" s="24"/>
      <c r="GA782" s="24"/>
      <c r="GB782" s="24"/>
      <c r="GC782" s="24"/>
      <c r="GD782" s="24"/>
      <c r="GE782" s="24"/>
      <c r="GF782" s="24"/>
      <c r="GG782" s="24"/>
      <c r="GH782" s="24"/>
      <c r="GI782" s="24"/>
      <c r="GJ782" s="24"/>
      <c r="GK782" s="24"/>
      <c r="GL782" s="24"/>
      <c r="GM782" s="24"/>
      <c r="GN782" s="24"/>
      <c r="GO782" s="24"/>
      <c r="GP782" s="24"/>
      <c r="GQ782" s="24"/>
      <c r="GR782" s="24"/>
      <c r="GS782" s="24"/>
      <c r="GT782" s="24"/>
      <c r="GU782" s="24"/>
      <c r="GV782" s="24"/>
      <c r="GW782" s="24"/>
      <c r="GX782" s="24"/>
      <c r="GY782" s="24"/>
      <c r="GZ782" s="24"/>
      <c r="HA782" s="24"/>
      <c r="HB782" s="24"/>
      <c r="HC782" s="24"/>
      <c r="HD782" s="24"/>
      <c r="HE782" s="24"/>
      <c r="HF782" s="24"/>
      <c r="HG782" s="24"/>
      <c r="HH782" s="24"/>
      <c r="HI782" s="24"/>
      <c r="HJ782" s="24"/>
      <c r="HK782" s="24"/>
      <c r="HL782" s="24"/>
      <c r="HM782" s="24"/>
      <c r="HN782" s="24"/>
      <c r="HO782" s="24"/>
      <c r="HP782" s="24"/>
      <c r="HQ782" s="24"/>
      <c r="HR782" s="24"/>
      <c r="HS782" s="24"/>
      <c r="HT782" s="24"/>
      <c r="HU782" s="24"/>
      <c r="HV782" s="24"/>
      <c r="HW782" s="24"/>
      <c r="HX782" s="24"/>
      <c r="HY782" s="24"/>
      <c r="HZ782" s="24"/>
      <c r="IA782" s="24"/>
      <c r="IB782" s="24"/>
      <c r="IC782" s="24"/>
      <c r="ID782" s="24"/>
      <c r="IE782" s="24"/>
      <c r="IF782" s="24"/>
      <c r="IG782" s="24"/>
      <c r="IH782" s="24"/>
      <c r="II782" s="24"/>
      <c r="IJ782" s="24"/>
      <c r="IK782" s="24"/>
      <c r="IL782" s="24"/>
      <c r="IM782" s="24"/>
      <c r="IN782" s="24"/>
      <c r="IO782" s="24"/>
      <c r="IP782" s="24"/>
      <c r="IQ782" s="24"/>
      <c r="IR782" s="24"/>
      <c r="IS782" s="24"/>
      <c r="IT782" s="24"/>
      <c r="IU782" s="24"/>
      <c r="IV782" s="24"/>
    </row>
    <row r="783" spans="1:256" s="22" customFormat="1" ht="11.25">
      <c r="A783" s="24" t="s">
        <v>1054</v>
      </c>
      <c r="B783" s="24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  <c r="FJ783" s="24"/>
      <c r="FK783" s="24"/>
      <c r="FL783" s="24"/>
      <c r="FM783" s="24"/>
      <c r="FN783" s="24"/>
      <c r="FO783" s="24"/>
      <c r="FP783" s="24"/>
      <c r="FQ783" s="24"/>
      <c r="FR783" s="24"/>
      <c r="FS783" s="24"/>
      <c r="FT783" s="24"/>
      <c r="FU783" s="24"/>
      <c r="FV783" s="24"/>
      <c r="FW783" s="24"/>
      <c r="FX783" s="24"/>
      <c r="FY783" s="24"/>
      <c r="FZ783" s="24"/>
      <c r="GA783" s="24"/>
      <c r="GB783" s="24"/>
      <c r="GC783" s="24"/>
      <c r="GD783" s="24"/>
      <c r="GE783" s="24"/>
      <c r="GF783" s="24"/>
      <c r="GG783" s="24"/>
      <c r="GH783" s="24"/>
      <c r="GI783" s="24"/>
      <c r="GJ783" s="24"/>
      <c r="GK783" s="24"/>
      <c r="GL783" s="24"/>
      <c r="GM783" s="24"/>
      <c r="GN783" s="24"/>
      <c r="GO783" s="24"/>
      <c r="GP783" s="24"/>
      <c r="GQ783" s="24"/>
      <c r="GR783" s="24"/>
      <c r="GS783" s="24"/>
      <c r="GT783" s="24"/>
      <c r="GU783" s="24"/>
      <c r="GV783" s="24"/>
      <c r="GW783" s="24"/>
      <c r="GX783" s="24"/>
      <c r="GY783" s="24"/>
      <c r="GZ783" s="24"/>
      <c r="HA783" s="24"/>
      <c r="HB783" s="24"/>
      <c r="HC783" s="24"/>
      <c r="HD783" s="24"/>
      <c r="HE783" s="24"/>
      <c r="HF783" s="24"/>
      <c r="HG783" s="24"/>
      <c r="HH783" s="24"/>
      <c r="HI783" s="24"/>
      <c r="HJ783" s="24"/>
      <c r="HK783" s="24"/>
      <c r="HL783" s="24"/>
      <c r="HM783" s="24"/>
      <c r="HN783" s="24"/>
      <c r="HO783" s="24"/>
      <c r="HP783" s="24"/>
      <c r="HQ783" s="24"/>
      <c r="HR783" s="24"/>
      <c r="HS783" s="24"/>
      <c r="HT783" s="24"/>
      <c r="HU783" s="24"/>
      <c r="HV783" s="24"/>
      <c r="HW783" s="24"/>
      <c r="HX783" s="24"/>
      <c r="HY783" s="24"/>
      <c r="HZ783" s="24"/>
      <c r="IA783" s="24"/>
      <c r="IB783" s="24"/>
      <c r="IC783" s="24"/>
      <c r="ID783" s="24"/>
      <c r="IE783" s="24"/>
      <c r="IF783" s="24"/>
      <c r="IG783" s="24"/>
      <c r="IH783" s="24"/>
      <c r="II783" s="24"/>
      <c r="IJ783" s="24"/>
      <c r="IK783" s="24"/>
      <c r="IL783" s="24"/>
      <c r="IM783" s="24"/>
      <c r="IN783" s="24"/>
      <c r="IO783" s="24"/>
      <c r="IP783" s="24"/>
      <c r="IQ783" s="24"/>
      <c r="IR783" s="24"/>
      <c r="IS783" s="24"/>
      <c r="IT783" s="24"/>
      <c r="IU783" s="24"/>
      <c r="IV783" s="24"/>
    </row>
    <row r="784" spans="1:256" s="22" customFormat="1" ht="11.25">
      <c r="A784" s="24"/>
      <c r="B784" s="24" t="s">
        <v>1056</v>
      </c>
      <c r="C784" s="27"/>
      <c r="D784" s="27"/>
      <c r="E784" s="27"/>
      <c r="F784" s="27"/>
      <c r="G784" s="27">
        <v>10000</v>
      </c>
      <c r="H784" s="27">
        <f>G784/25</f>
        <v>400</v>
      </c>
      <c r="I784" s="27"/>
      <c r="J784" s="27"/>
      <c r="K784" s="27"/>
      <c r="L784" s="27"/>
      <c r="M784" s="27"/>
      <c r="N784" s="27"/>
      <c r="O784" s="27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  <c r="FJ784" s="24"/>
      <c r="FK784" s="24"/>
      <c r="FL784" s="24"/>
      <c r="FM784" s="24"/>
      <c r="FN784" s="24"/>
      <c r="FO784" s="24"/>
      <c r="FP784" s="24"/>
      <c r="FQ784" s="24"/>
      <c r="FR784" s="24"/>
      <c r="FS784" s="24"/>
      <c r="FT784" s="24"/>
      <c r="FU784" s="24"/>
      <c r="FV784" s="24"/>
      <c r="FW784" s="24"/>
      <c r="FX784" s="24"/>
      <c r="FY784" s="24"/>
      <c r="FZ784" s="24"/>
      <c r="GA784" s="24"/>
      <c r="GB784" s="24"/>
      <c r="GC784" s="24"/>
      <c r="GD784" s="24"/>
      <c r="GE784" s="24"/>
      <c r="GF784" s="24"/>
      <c r="GG784" s="24"/>
      <c r="GH784" s="24"/>
      <c r="GI784" s="24"/>
      <c r="GJ784" s="24"/>
      <c r="GK784" s="24"/>
      <c r="GL784" s="24"/>
      <c r="GM784" s="24"/>
      <c r="GN784" s="24"/>
      <c r="GO784" s="24"/>
      <c r="GP784" s="24"/>
      <c r="GQ784" s="24"/>
      <c r="GR784" s="24"/>
      <c r="GS784" s="24"/>
      <c r="GT784" s="24"/>
      <c r="GU784" s="24"/>
      <c r="GV784" s="24"/>
      <c r="GW784" s="24"/>
      <c r="GX784" s="24"/>
      <c r="GY784" s="24"/>
      <c r="GZ784" s="24"/>
      <c r="HA784" s="24"/>
      <c r="HB784" s="24"/>
      <c r="HC784" s="24"/>
      <c r="HD784" s="24"/>
      <c r="HE784" s="24"/>
      <c r="HF784" s="24"/>
      <c r="HG784" s="24"/>
      <c r="HH784" s="24"/>
      <c r="HI784" s="24"/>
      <c r="HJ784" s="24"/>
      <c r="HK784" s="24"/>
      <c r="HL784" s="24"/>
      <c r="HM784" s="24"/>
      <c r="HN784" s="24"/>
      <c r="HO784" s="24"/>
      <c r="HP784" s="24"/>
      <c r="HQ784" s="24"/>
      <c r="HR784" s="24"/>
      <c r="HS784" s="24"/>
      <c r="HT784" s="24"/>
      <c r="HU784" s="24"/>
      <c r="HV784" s="24"/>
      <c r="HW784" s="24"/>
      <c r="HX784" s="24"/>
      <c r="HY784" s="24"/>
      <c r="HZ784" s="24"/>
      <c r="IA784" s="24"/>
      <c r="IB784" s="24"/>
      <c r="IC784" s="24"/>
      <c r="ID784" s="24"/>
      <c r="IE784" s="24"/>
      <c r="IF784" s="24"/>
      <c r="IG784" s="24"/>
      <c r="IH784" s="24"/>
      <c r="II784" s="24"/>
      <c r="IJ784" s="24"/>
      <c r="IK784" s="24"/>
      <c r="IL784" s="24"/>
      <c r="IM784" s="24"/>
      <c r="IN784" s="24"/>
      <c r="IO784" s="24"/>
      <c r="IP784" s="24"/>
      <c r="IQ784" s="24"/>
      <c r="IR784" s="24"/>
      <c r="IS784" s="24"/>
      <c r="IT784" s="24"/>
      <c r="IU784" s="24"/>
      <c r="IV784" s="24"/>
    </row>
    <row r="785" spans="1:256" s="22" customFormat="1" ht="11.25">
      <c r="A785" s="24"/>
      <c r="B785" s="24" t="s">
        <v>1057</v>
      </c>
      <c r="C785" s="27"/>
      <c r="D785" s="27"/>
      <c r="E785" s="27"/>
      <c r="F785" s="27"/>
      <c r="G785" s="27">
        <v>20000</v>
      </c>
      <c r="H785" s="27">
        <f aca="true" t="shared" si="6" ref="H785:H797">G785/25</f>
        <v>800</v>
      </c>
      <c r="I785" s="27"/>
      <c r="J785" s="27"/>
      <c r="K785" s="27"/>
      <c r="L785" s="27"/>
      <c r="M785" s="27"/>
      <c r="N785" s="27"/>
      <c r="O785" s="27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  <c r="FJ785" s="24"/>
      <c r="FK785" s="24"/>
      <c r="FL785" s="24"/>
      <c r="FM785" s="24"/>
      <c r="FN785" s="24"/>
      <c r="FO785" s="24"/>
      <c r="FP785" s="24"/>
      <c r="FQ785" s="24"/>
      <c r="FR785" s="24"/>
      <c r="FS785" s="24"/>
      <c r="FT785" s="24"/>
      <c r="FU785" s="24"/>
      <c r="FV785" s="24"/>
      <c r="FW785" s="24"/>
      <c r="FX785" s="24"/>
      <c r="FY785" s="24"/>
      <c r="FZ785" s="24"/>
      <c r="GA785" s="24"/>
      <c r="GB785" s="24"/>
      <c r="GC785" s="24"/>
      <c r="GD785" s="24"/>
      <c r="GE785" s="24"/>
      <c r="GF785" s="24"/>
      <c r="GG785" s="24"/>
      <c r="GH785" s="24"/>
      <c r="GI785" s="24"/>
      <c r="GJ785" s="24"/>
      <c r="GK785" s="24"/>
      <c r="GL785" s="24"/>
      <c r="GM785" s="24"/>
      <c r="GN785" s="24"/>
      <c r="GO785" s="24"/>
      <c r="GP785" s="24"/>
      <c r="GQ785" s="24"/>
      <c r="GR785" s="24"/>
      <c r="GS785" s="24"/>
      <c r="GT785" s="24"/>
      <c r="GU785" s="24"/>
      <c r="GV785" s="24"/>
      <c r="GW785" s="24"/>
      <c r="GX785" s="24"/>
      <c r="GY785" s="24"/>
      <c r="GZ785" s="24"/>
      <c r="HA785" s="24"/>
      <c r="HB785" s="24"/>
      <c r="HC785" s="24"/>
      <c r="HD785" s="24"/>
      <c r="HE785" s="24"/>
      <c r="HF785" s="24"/>
      <c r="HG785" s="24"/>
      <c r="HH785" s="24"/>
      <c r="HI785" s="24"/>
      <c r="HJ785" s="24"/>
      <c r="HK785" s="24"/>
      <c r="HL785" s="24"/>
      <c r="HM785" s="24"/>
      <c r="HN785" s="24"/>
      <c r="HO785" s="24"/>
      <c r="HP785" s="24"/>
      <c r="HQ785" s="24"/>
      <c r="HR785" s="24"/>
      <c r="HS785" s="24"/>
      <c r="HT785" s="24"/>
      <c r="HU785" s="24"/>
      <c r="HV785" s="24"/>
      <c r="HW785" s="24"/>
      <c r="HX785" s="24"/>
      <c r="HY785" s="24"/>
      <c r="HZ785" s="24"/>
      <c r="IA785" s="24"/>
      <c r="IB785" s="24"/>
      <c r="IC785" s="24"/>
      <c r="ID785" s="24"/>
      <c r="IE785" s="24"/>
      <c r="IF785" s="24"/>
      <c r="IG785" s="24"/>
      <c r="IH785" s="24"/>
      <c r="II785" s="24"/>
      <c r="IJ785" s="24"/>
      <c r="IK785" s="24"/>
      <c r="IL785" s="24"/>
      <c r="IM785" s="24"/>
      <c r="IN785" s="24"/>
      <c r="IO785" s="24"/>
      <c r="IP785" s="24"/>
      <c r="IQ785" s="24"/>
      <c r="IR785" s="24"/>
      <c r="IS785" s="24"/>
      <c r="IT785" s="24"/>
      <c r="IU785" s="24"/>
      <c r="IV785" s="24"/>
    </row>
    <row r="786" spans="1:256" s="22" customFormat="1" ht="11.25">
      <c r="A786" s="24"/>
      <c r="B786" s="24" t="s">
        <v>1058</v>
      </c>
      <c r="C786" s="27"/>
      <c r="D786" s="27"/>
      <c r="E786" s="27"/>
      <c r="F786" s="27"/>
      <c r="G786" s="27">
        <v>40000</v>
      </c>
      <c r="H786" s="27">
        <f t="shared" si="6"/>
        <v>1600</v>
      </c>
      <c r="I786" s="27"/>
      <c r="J786" s="27"/>
      <c r="K786" s="27"/>
      <c r="L786" s="27"/>
      <c r="M786" s="27"/>
      <c r="N786" s="27"/>
      <c r="O786" s="27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  <c r="FJ786" s="24"/>
      <c r="FK786" s="24"/>
      <c r="FL786" s="24"/>
      <c r="FM786" s="24"/>
      <c r="FN786" s="24"/>
      <c r="FO786" s="24"/>
      <c r="FP786" s="24"/>
      <c r="FQ786" s="24"/>
      <c r="FR786" s="24"/>
      <c r="FS786" s="24"/>
      <c r="FT786" s="24"/>
      <c r="FU786" s="24"/>
      <c r="FV786" s="24"/>
      <c r="FW786" s="24"/>
      <c r="FX786" s="24"/>
      <c r="FY786" s="24"/>
      <c r="FZ786" s="24"/>
      <c r="GA786" s="24"/>
      <c r="GB786" s="24"/>
      <c r="GC786" s="24"/>
      <c r="GD786" s="24"/>
      <c r="GE786" s="24"/>
      <c r="GF786" s="24"/>
      <c r="GG786" s="24"/>
      <c r="GH786" s="24"/>
      <c r="GI786" s="24"/>
      <c r="GJ786" s="24"/>
      <c r="GK786" s="24"/>
      <c r="GL786" s="24"/>
      <c r="GM786" s="24"/>
      <c r="GN786" s="24"/>
      <c r="GO786" s="24"/>
      <c r="GP786" s="24"/>
      <c r="GQ786" s="24"/>
      <c r="GR786" s="24"/>
      <c r="GS786" s="24"/>
      <c r="GT786" s="24"/>
      <c r="GU786" s="24"/>
      <c r="GV786" s="24"/>
      <c r="GW786" s="24"/>
      <c r="GX786" s="24"/>
      <c r="GY786" s="24"/>
      <c r="GZ786" s="24"/>
      <c r="HA786" s="24"/>
      <c r="HB786" s="24"/>
      <c r="HC786" s="24"/>
      <c r="HD786" s="24"/>
      <c r="HE786" s="24"/>
      <c r="HF786" s="24"/>
      <c r="HG786" s="24"/>
      <c r="HH786" s="24"/>
      <c r="HI786" s="24"/>
      <c r="HJ786" s="24"/>
      <c r="HK786" s="24"/>
      <c r="HL786" s="24"/>
      <c r="HM786" s="24"/>
      <c r="HN786" s="24"/>
      <c r="HO786" s="24"/>
      <c r="HP786" s="24"/>
      <c r="HQ786" s="24"/>
      <c r="HR786" s="24"/>
      <c r="HS786" s="24"/>
      <c r="HT786" s="24"/>
      <c r="HU786" s="24"/>
      <c r="HV786" s="24"/>
      <c r="HW786" s="24"/>
      <c r="HX786" s="24"/>
      <c r="HY786" s="24"/>
      <c r="HZ786" s="24"/>
      <c r="IA786" s="24"/>
      <c r="IB786" s="24"/>
      <c r="IC786" s="24"/>
      <c r="ID786" s="24"/>
      <c r="IE786" s="24"/>
      <c r="IF786" s="24"/>
      <c r="IG786" s="24"/>
      <c r="IH786" s="24"/>
      <c r="II786" s="24"/>
      <c r="IJ786" s="24"/>
      <c r="IK786" s="24"/>
      <c r="IL786" s="24"/>
      <c r="IM786" s="24"/>
      <c r="IN786" s="24"/>
      <c r="IO786" s="24"/>
      <c r="IP786" s="24"/>
      <c r="IQ786" s="24"/>
      <c r="IR786" s="24"/>
      <c r="IS786" s="24"/>
      <c r="IT786" s="24"/>
      <c r="IU786" s="24"/>
      <c r="IV786" s="24"/>
    </row>
    <row r="787" spans="1:256" s="22" customFormat="1" ht="11.25">
      <c r="A787" s="24"/>
      <c r="B787" s="24" t="s">
        <v>21</v>
      </c>
      <c r="C787" s="27"/>
      <c r="D787" s="27"/>
      <c r="E787" s="27"/>
      <c r="F787" s="27"/>
      <c r="G787" s="27">
        <v>18000</v>
      </c>
      <c r="H787" s="27">
        <f t="shared" si="6"/>
        <v>720</v>
      </c>
      <c r="I787" s="27"/>
      <c r="J787" s="27"/>
      <c r="K787" s="27"/>
      <c r="L787" s="27"/>
      <c r="M787" s="27"/>
      <c r="N787" s="27"/>
      <c r="O787" s="27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  <c r="FJ787" s="24"/>
      <c r="FK787" s="24"/>
      <c r="FL787" s="24"/>
      <c r="FM787" s="24"/>
      <c r="FN787" s="24"/>
      <c r="FO787" s="24"/>
      <c r="FP787" s="24"/>
      <c r="FQ787" s="24"/>
      <c r="FR787" s="24"/>
      <c r="FS787" s="24"/>
      <c r="FT787" s="24"/>
      <c r="FU787" s="24"/>
      <c r="FV787" s="24"/>
      <c r="FW787" s="24"/>
      <c r="FX787" s="24"/>
      <c r="FY787" s="24"/>
      <c r="FZ787" s="24"/>
      <c r="GA787" s="24"/>
      <c r="GB787" s="24"/>
      <c r="GC787" s="24"/>
      <c r="GD787" s="24"/>
      <c r="GE787" s="24"/>
      <c r="GF787" s="24"/>
      <c r="GG787" s="24"/>
      <c r="GH787" s="24"/>
      <c r="GI787" s="24"/>
      <c r="GJ787" s="24"/>
      <c r="GK787" s="24"/>
      <c r="GL787" s="24"/>
      <c r="GM787" s="24"/>
      <c r="GN787" s="24"/>
      <c r="GO787" s="24"/>
      <c r="GP787" s="24"/>
      <c r="GQ787" s="24"/>
      <c r="GR787" s="24"/>
      <c r="GS787" s="24"/>
      <c r="GT787" s="24"/>
      <c r="GU787" s="24"/>
      <c r="GV787" s="24"/>
      <c r="GW787" s="24"/>
      <c r="GX787" s="24"/>
      <c r="GY787" s="24"/>
      <c r="GZ787" s="24"/>
      <c r="HA787" s="24"/>
      <c r="HB787" s="24"/>
      <c r="HC787" s="24"/>
      <c r="HD787" s="24"/>
      <c r="HE787" s="24"/>
      <c r="HF787" s="24"/>
      <c r="HG787" s="24"/>
      <c r="HH787" s="24"/>
      <c r="HI787" s="24"/>
      <c r="HJ787" s="24"/>
      <c r="HK787" s="24"/>
      <c r="HL787" s="24"/>
      <c r="HM787" s="24"/>
      <c r="HN787" s="24"/>
      <c r="HO787" s="24"/>
      <c r="HP787" s="24"/>
      <c r="HQ787" s="24"/>
      <c r="HR787" s="24"/>
      <c r="HS787" s="24"/>
      <c r="HT787" s="24"/>
      <c r="HU787" s="24"/>
      <c r="HV787" s="24"/>
      <c r="HW787" s="24"/>
      <c r="HX787" s="24"/>
      <c r="HY787" s="24"/>
      <c r="HZ787" s="24"/>
      <c r="IA787" s="24"/>
      <c r="IB787" s="24"/>
      <c r="IC787" s="24"/>
      <c r="ID787" s="24"/>
      <c r="IE787" s="24"/>
      <c r="IF787" s="24"/>
      <c r="IG787" s="24"/>
      <c r="IH787" s="24"/>
      <c r="II787" s="24"/>
      <c r="IJ787" s="24"/>
      <c r="IK787" s="24"/>
      <c r="IL787" s="24"/>
      <c r="IM787" s="24"/>
      <c r="IN787" s="24"/>
      <c r="IO787" s="24"/>
      <c r="IP787" s="24"/>
      <c r="IQ787" s="24"/>
      <c r="IR787" s="24"/>
      <c r="IS787" s="24"/>
      <c r="IT787" s="24"/>
      <c r="IU787" s="24"/>
      <c r="IV787" s="24"/>
    </row>
    <row r="788" spans="1:256" s="22" customFormat="1" ht="11.25">
      <c r="A788" s="24"/>
      <c r="B788" s="24" t="s">
        <v>22</v>
      </c>
      <c r="C788" s="27"/>
      <c r="D788" s="27"/>
      <c r="E788" s="27"/>
      <c r="F788" s="27"/>
      <c r="G788" s="27">
        <v>15000</v>
      </c>
      <c r="H788" s="27">
        <f t="shared" si="6"/>
        <v>600</v>
      </c>
      <c r="I788" s="27"/>
      <c r="J788" s="27"/>
      <c r="K788" s="27"/>
      <c r="L788" s="27"/>
      <c r="M788" s="27"/>
      <c r="N788" s="27"/>
      <c r="O788" s="27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  <c r="FJ788" s="24"/>
      <c r="FK788" s="24"/>
      <c r="FL788" s="24"/>
      <c r="FM788" s="24"/>
      <c r="FN788" s="24"/>
      <c r="FO788" s="24"/>
      <c r="FP788" s="24"/>
      <c r="FQ788" s="24"/>
      <c r="FR788" s="24"/>
      <c r="FS788" s="24"/>
      <c r="FT788" s="24"/>
      <c r="FU788" s="24"/>
      <c r="FV788" s="24"/>
      <c r="FW788" s="24"/>
      <c r="FX788" s="24"/>
      <c r="FY788" s="24"/>
      <c r="FZ788" s="24"/>
      <c r="GA788" s="24"/>
      <c r="GB788" s="24"/>
      <c r="GC788" s="24"/>
      <c r="GD788" s="24"/>
      <c r="GE788" s="24"/>
      <c r="GF788" s="24"/>
      <c r="GG788" s="24"/>
      <c r="GH788" s="24"/>
      <c r="GI788" s="24"/>
      <c r="GJ788" s="24"/>
      <c r="GK788" s="24"/>
      <c r="GL788" s="24"/>
      <c r="GM788" s="24"/>
      <c r="GN788" s="24"/>
      <c r="GO788" s="24"/>
      <c r="GP788" s="24"/>
      <c r="GQ788" s="24"/>
      <c r="GR788" s="24"/>
      <c r="GS788" s="24"/>
      <c r="GT788" s="24"/>
      <c r="GU788" s="24"/>
      <c r="GV788" s="24"/>
      <c r="GW788" s="24"/>
      <c r="GX788" s="24"/>
      <c r="GY788" s="24"/>
      <c r="GZ788" s="24"/>
      <c r="HA788" s="24"/>
      <c r="HB788" s="24"/>
      <c r="HC788" s="24"/>
      <c r="HD788" s="24"/>
      <c r="HE788" s="24"/>
      <c r="HF788" s="24"/>
      <c r="HG788" s="24"/>
      <c r="HH788" s="24"/>
      <c r="HI788" s="24"/>
      <c r="HJ788" s="24"/>
      <c r="HK788" s="24"/>
      <c r="HL788" s="24"/>
      <c r="HM788" s="24"/>
      <c r="HN788" s="24"/>
      <c r="HO788" s="24"/>
      <c r="HP788" s="24"/>
      <c r="HQ788" s="24"/>
      <c r="HR788" s="24"/>
      <c r="HS788" s="24"/>
      <c r="HT788" s="24"/>
      <c r="HU788" s="24"/>
      <c r="HV788" s="24"/>
      <c r="HW788" s="24"/>
      <c r="HX788" s="24"/>
      <c r="HY788" s="24"/>
      <c r="HZ788" s="24"/>
      <c r="IA788" s="24"/>
      <c r="IB788" s="24"/>
      <c r="IC788" s="24"/>
      <c r="ID788" s="24"/>
      <c r="IE788" s="24"/>
      <c r="IF788" s="24"/>
      <c r="IG788" s="24"/>
      <c r="IH788" s="24"/>
      <c r="II788" s="24"/>
      <c r="IJ788" s="24"/>
      <c r="IK788" s="24"/>
      <c r="IL788" s="24"/>
      <c r="IM788" s="24"/>
      <c r="IN788" s="24"/>
      <c r="IO788" s="24"/>
      <c r="IP788" s="24"/>
      <c r="IQ788" s="24"/>
      <c r="IR788" s="24"/>
      <c r="IS788" s="24"/>
      <c r="IT788" s="24"/>
      <c r="IU788" s="24"/>
      <c r="IV788" s="24"/>
    </row>
    <row r="789" spans="1:256" s="22" customFormat="1" ht="11.25">
      <c r="A789" s="24"/>
      <c r="B789" s="24" t="s">
        <v>1059</v>
      </c>
      <c r="C789" s="27"/>
      <c r="D789" s="27"/>
      <c r="E789" s="27"/>
      <c r="F789" s="27"/>
      <c r="G789" s="27">
        <v>25000</v>
      </c>
      <c r="H789" s="27">
        <f t="shared" si="6"/>
        <v>1000</v>
      </c>
      <c r="I789" s="27"/>
      <c r="J789" s="27"/>
      <c r="K789" s="27"/>
      <c r="L789" s="27"/>
      <c r="M789" s="27"/>
      <c r="N789" s="27"/>
      <c r="O789" s="27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  <c r="FJ789" s="24"/>
      <c r="FK789" s="24"/>
      <c r="FL789" s="24"/>
      <c r="FM789" s="24"/>
      <c r="FN789" s="24"/>
      <c r="FO789" s="24"/>
      <c r="FP789" s="24"/>
      <c r="FQ789" s="24"/>
      <c r="FR789" s="24"/>
      <c r="FS789" s="24"/>
      <c r="FT789" s="24"/>
      <c r="FU789" s="24"/>
      <c r="FV789" s="24"/>
      <c r="FW789" s="24"/>
      <c r="FX789" s="24"/>
      <c r="FY789" s="24"/>
      <c r="FZ789" s="24"/>
      <c r="GA789" s="24"/>
      <c r="GB789" s="24"/>
      <c r="GC789" s="24"/>
      <c r="GD789" s="24"/>
      <c r="GE789" s="24"/>
      <c r="GF789" s="24"/>
      <c r="GG789" s="24"/>
      <c r="GH789" s="24"/>
      <c r="GI789" s="24"/>
      <c r="GJ789" s="24"/>
      <c r="GK789" s="24"/>
      <c r="GL789" s="24"/>
      <c r="GM789" s="24"/>
      <c r="GN789" s="24"/>
      <c r="GO789" s="24"/>
      <c r="GP789" s="24"/>
      <c r="GQ789" s="24"/>
      <c r="GR789" s="24"/>
      <c r="GS789" s="24"/>
      <c r="GT789" s="24"/>
      <c r="GU789" s="24"/>
      <c r="GV789" s="24"/>
      <c r="GW789" s="24"/>
      <c r="GX789" s="24"/>
      <c r="GY789" s="24"/>
      <c r="GZ789" s="24"/>
      <c r="HA789" s="24"/>
      <c r="HB789" s="24"/>
      <c r="HC789" s="24"/>
      <c r="HD789" s="24"/>
      <c r="HE789" s="24"/>
      <c r="HF789" s="24"/>
      <c r="HG789" s="24"/>
      <c r="HH789" s="24"/>
      <c r="HI789" s="24"/>
      <c r="HJ789" s="24"/>
      <c r="HK789" s="24"/>
      <c r="HL789" s="24"/>
      <c r="HM789" s="24"/>
      <c r="HN789" s="24"/>
      <c r="HO789" s="24"/>
      <c r="HP789" s="24"/>
      <c r="HQ789" s="24"/>
      <c r="HR789" s="24"/>
      <c r="HS789" s="24"/>
      <c r="HT789" s="24"/>
      <c r="HU789" s="24"/>
      <c r="HV789" s="24"/>
      <c r="HW789" s="24"/>
      <c r="HX789" s="24"/>
      <c r="HY789" s="24"/>
      <c r="HZ789" s="24"/>
      <c r="IA789" s="24"/>
      <c r="IB789" s="24"/>
      <c r="IC789" s="24"/>
      <c r="ID789" s="24"/>
      <c r="IE789" s="24"/>
      <c r="IF789" s="24"/>
      <c r="IG789" s="24"/>
      <c r="IH789" s="24"/>
      <c r="II789" s="24"/>
      <c r="IJ789" s="24"/>
      <c r="IK789" s="24"/>
      <c r="IL789" s="24"/>
      <c r="IM789" s="24"/>
      <c r="IN789" s="24"/>
      <c r="IO789" s="24"/>
      <c r="IP789" s="24"/>
      <c r="IQ789" s="24"/>
      <c r="IR789" s="24"/>
      <c r="IS789" s="24"/>
      <c r="IT789" s="24"/>
      <c r="IU789" s="24"/>
      <c r="IV789" s="24"/>
    </row>
    <row r="790" spans="1:256" s="22" customFormat="1" ht="11.25">
      <c r="A790" s="24"/>
      <c r="B790" s="24" t="s">
        <v>1060</v>
      </c>
      <c r="C790" s="27"/>
      <c r="D790" s="27"/>
      <c r="E790" s="27"/>
      <c r="F790" s="27"/>
      <c r="G790" s="27">
        <v>20000</v>
      </c>
      <c r="H790" s="27">
        <f t="shared" si="6"/>
        <v>800</v>
      </c>
      <c r="I790" s="27"/>
      <c r="J790" s="27"/>
      <c r="K790" s="27"/>
      <c r="L790" s="27"/>
      <c r="M790" s="27"/>
      <c r="N790" s="27"/>
      <c r="O790" s="27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  <c r="FJ790" s="24"/>
      <c r="FK790" s="24"/>
      <c r="FL790" s="24"/>
      <c r="FM790" s="24"/>
      <c r="FN790" s="24"/>
      <c r="FO790" s="24"/>
      <c r="FP790" s="24"/>
      <c r="FQ790" s="24"/>
      <c r="FR790" s="24"/>
      <c r="FS790" s="24"/>
      <c r="FT790" s="24"/>
      <c r="FU790" s="24"/>
      <c r="FV790" s="24"/>
      <c r="FW790" s="24"/>
      <c r="FX790" s="24"/>
      <c r="FY790" s="24"/>
      <c r="FZ790" s="24"/>
      <c r="GA790" s="24"/>
      <c r="GB790" s="24"/>
      <c r="GC790" s="24"/>
      <c r="GD790" s="24"/>
      <c r="GE790" s="24"/>
      <c r="GF790" s="24"/>
      <c r="GG790" s="24"/>
      <c r="GH790" s="24"/>
      <c r="GI790" s="24"/>
      <c r="GJ790" s="24"/>
      <c r="GK790" s="24"/>
      <c r="GL790" s="24"/>
      <c r="GM790" s="24"/>
      <c r="GN790" s="24"/>
      <c r="GO790" s="24"/>
      <c r="GP790" s="24"/>
      <c r="GQ790" s="24"/>
      <c r="GR790" s="24"/>
      <c r="GS790" s="24"/>
      <c r="GT790" s="24"/>
      <c r="GU790" s="24"/>
      <c r="GV790" s="24"/>
      <c r="GW790" s="24"/>
      <c r="GX790" s="24"/>
      <c r="GY790" s="24"/>
      <c r="GZ790" s="24"/>
      <c r="HA790" s="24"/>
      <c r="HB790" s="24"/>
      <c r="HC790" s="24"/>
      <c r="HD790" s="24"/>
      <c r="HE790" s="24"/>
      <c r="HF790" s="24"/>
      <c r="HG790" s="24"/>
      <c r="HH790" s="24"/>
      <c r="HI790" s="24"/>
      <c r="HJ790" s="24"/>
      <c r="HK790" s="24"/>
      <c r="HL790" s="24"/>
      <c r="HM790" s="24"/>
      <c r="HN790" s="24"/>
      <c r="HO790" s="24"/>
      <c r="HP790" s="24"/>
      <c r="HQ790" s="24"/>
      <c r="HR790" s="24"/>
      <c r="HS790" s="24"/>
      <c r="HT790" s="24"/>
      <c r="HU790" s="24"/>
      <c r="HV790" s="24"/>
      <c r="HW790" s="24"/>
      <c r="HX790" s="24"/>
      <c r="HY790" s="24"/>
      <c r="HZ790" s="24"/>
      <c r="IA790" s="24"/>
      <c r="IB790" s="24"/>
      <c r="IC790" s="24"/>
      <c r="ID790" s="24"/>
      <c r="IE790" s="24"/>
      <c r="IF790" s="24"/>
      <c r="IG790" s="24"/>
      <c r="IH790" s="24"/>
      <c r="II790" s="24"/>
      <c r="IJ790" s="24"/>
      <c r="IK790" s="24"/>
      <c r="IL790" s="24"/>
      <c r="IM790" s="24"/>
      <c r="IN790" s="24"/>
      <c r="IO790" s="24"/>
      <c r="IP790" s="24"/>
      <c r="IQ790" s="24"/>
      <c r="IR790" s="24"/>
      <c r="IS790" s="24"/>
      <c r="IT790" s="24"/>
      <c r="IU790" s="24"/>
      <c r="IV790" s="24"/>
    </row>
    <row r="791" spans="1:256" s="22" customFormat="1" ht="11.25">
      <c r="A791" s="24"/>
      <c r="B791" s="24" t="s">
        <v>1061</v>
      </c>
      <c r="C791" s="27"/>
      <c r="D791" s="27"/>
      <c r="E791" s="27"/>
      <c r="F791" s="27"/>
      <c r="G791" s="27">
        <v>10000</v>
      </c>
      <c r="H791" s="27">
        <f t="shared" si="6"/>
        <v>400</v>
      </c>
      <c r="I791" s="27"/>
      <c r="J791" s="27"/>
      <c r="K791" s="27"/>
      <c r="L791" s="27"/>
      <c r="M791" s="27"/>
      <c r="N791" s="27"/>
      <c r="O791" s="27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  <c r="FJ791" s="24"/>
      <c r="FK791" s="24"/>
      <c r="FL791" s="24"/>
      <c r="FM791" s="24"/>
      <c r="FN791" s="24"/>
      <c r="FO791" s="24"/>
      <c r="FP791" s="24"/>
      <c r="FQ791" s="24"/>
      <c r="FR791" s="24"/>
      <c r="FS791" s="24"/>
      <c r="FT791" s="24"/>
      <c r="FU791" s="24"/>
      <c r="FV791" s="24"/>
      <c r="FW791" s="24"/>
      <c r="FX791" s="24"/>
      <c r="FY791" s="24"/>
      <c r="FZ791" s="24"/>
      <c r="GA791" s="24"/>
      <c r="GB791" s="24"/>
      <c r="GC791" s="24"/>
      <c r="GD791" s="24"/>
      <c r="GE791" s="24"/>
      <c r="GF791" s="24"/>
      <c r="GG791" s="24"/>
      <c r="GH791" s="24"/>
      <c r="GI791" s="24"/>
      <c r="GJ791" s="24"/>
      <c r="GK791" s="24"/>
      <c r="GL791" s="24"/>
      <c r="GM791" s="24"/>
      <c r="GN791" s="24"/>
      <c r="GO791" s="24"/>
      <c r="GP791" s="24"/>
      <c r="GQ791" s="24"/>
      <c r="GR791" s="24"/>
      <c r="GS791" s="24"/>
      <c r="GT791" s="24"/>
      <c r="GU791" s="24"/>
      <c r="GV791" s="24"/>
      <c r="GW791" s="24"/>
      <c r="GX791" s="24"/>
      <c r="GY791" s="24"/>
      <c r="GZ791" s="24"/>
      <c r="HA791" s="24"/>
      <c r="HB791" s="24"/>
      <c r="HC791" s="24"/>
      <c r="HD791" s="24"/>
      <c r="HE791" s="24"/>
      <c r="HF791" s="24"/>
      <c r="HG791" s="24"/>
      <c r="HH791" s="24"/>
      <c r="HI791" s="24"/>
      <c r="HJ791" s="24"/>
      <c r="HK791" s="24"/>
      <c r="HL791" s="24"/>
      <c r="HM791" s="24"/>
      <c r="HN791" s="24"/>
      <c r="HO791" s="24"/>
      <c r="HP791" s="24"/>
      <c r="HQ791" s="24"/>
      <c r="HR791" s="24"/>
      <c r="HS791" s="24"/>
      <c r="HT791" s="24"/>
      <c r="HU791" s="24"/>
      <c r="HV791" s="24"/>
      <c r="HW791" s="24"/>
      <c r="HX791" s="24"/>
      <c r="HY791" s="24"/>
      <c r="HZ791" s="24"/>
      <c r="IA791" s="24"/>
      <c r="IB791" s="24"/>
      <c r="IC791" s="24"/>
      <c r="ID791" s="24"/>
      <c r="IE791" s="24"/>
      <c r="IF791" s="24"/>
      <c r="IG791" s="24"/>
      <c r="IH791" s="24"/>
      <c r="II791" s="24"/>
      <c r="IJ791" s="24"/>
      <c r="IK791" s="24"/>
      <c r="IL791" s="24"/>
      <c r="IM791" s="24"/>
      <c r="IN791" s="24"/>
      <c r="IO791" s="24"/>
      <c r="IP791" s="24"/>
      <c r="IQ791" s="24"/>
      <c r="IR791" s="24"/>
      <c r="IS791" s="24"/>
      <c r="IT791" s="24"/>
      <c r="IU791" s="24"/>
      <c r="IV791" s="24"/>
    </row>
    <row r="792" spans="1:256" s="22" customFormat="1" ht="11.25">
      <c r="A792" s="24"/>
      <c r="B792" s="24" t="s">
        <v>1062</v>
      </c>
      <c r="C792" s="27"/>
      <c r="D792" s="27"/>
      <c r="E792" s="27"/>
      <c r="F792" s="27"/>
      <c r="G792" s="27">
        <v>50000</v>
      </c>
      <c r="H792" s="27">
        <f t="shared" si="6"/>
        <v>2000</v>
      </c>
      <c r="I792" s="27"/>
      <c r="J792" s="27"/>
      <c r="K792" s="27"/>
      <c r="L792" s="27"/>
      <c r="M792" s="27"/>
      <c r="N792" s="27"/>
      <c r="O792" s="27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  <c r="FJ792" s="24"/>
      <c r="FK792" s="24"/>
      <c r="FL792" s="24"/>
      <c r="FM792" s="24"/>
      <c r="FN792" s="24"/>
      <c r="FO792" s="24"/>
      <c r="FP792" s="24"/>
      <c r="FQ792" s="24"/>
      <c r="FR792" s="24"/>
      <c r="FS792" s="24"/>
      <c r="FT792" s="24"/>
      <c r="FU792" s="24"/>
      <c r="FV792" s="24"/>
      <c r="FW792" s="24"/>
      <c r="FX792" s="24"/>
      <c r="FY792" s="24"/>
      <c r="FZ792" s="24"/>
      <c r="GA792" s="24"/>
      <c r="GB792" s="24"/>
      <c r="GC792" s="24"/>
      <c r="GD792" s="24"/>
      <c r="GE792" s="24"/>
      <c r="GF792" s="24"/>
      <c r="GG792" s="24"/>
      <c r="GH792" s="24"/>
      <c r="GI792" s="24"/>
      <c r="GJ792" s="24"/>
      <c r="GK792" s="24"/>
      <c r="GL792" s="24"/>
      <c r="GM792" s="24"/>
      <c r="GN792" s="24"/>
      <c r="GO792" s="24"/>
      <c r="GP792" s="24"/>
      <c r="GQ792" s="24"/>
      <c r="GR792" s="24"/>
      <c r="GS792" s="24"/>
      <c r="GT792" s="24"/>
      <c r="GU792" s="24"/>
      <c r="GV792" s="24"/>
      <c r="GW792" s="24"/>
      <c r="GX792" s="24"/>
      <c r="GY792" s="24"/>
      <c r="GZ792" s="24"/>
      <c r="HA792" s="24"/>
      <c r="HB792" s="24"/>
      <c r="HC792" s="24"/>
      <c r="HD792" s="24"/>
      <c r="HE792" s="24"/>
      <c r="HF792" s="24"/>
      <c r="HG792" s="24"/>
      <c r="HH792" s="24"/>
      <c r="HI792" s="24"/>
      <c r="HJ792" s="24"/>
      <c r="HK792" s="24"/>
      <c r="HL792" s="24"/>
      <c r="HM792" s="24"/>
      <c r="HN792" s="24"/>
      <c r="HO792" s="24"/>
      <c r="HP792" s="24"/>
      <c r="HQ792" s="24"/>
      <c r="HR792" s="24"/>
      <c r="HS792" s="24"/>
      <c r="HT792" s="24"/>
      <c r="HU792" s="24"/>
      <c r="HV792" s="24"/>
      <c r="HW792" s="24"/>
      <c r="HX792" s="24"/>
      <c r="HY792" s="24"/>
      <c r="HZ792" s="24"/>
      <c r="IA792" s="24"/>
      <c r="IB792" s="24"/>
      <c r="IC792" s="24"/>
      <c r="ID792" s="24"/>
      <c r="IE792" s="24"/>
      <c r="IF792" s="24"/>
      <c r="IG792" s="24"/>
      <c r="IH792" s="24"/>
      <c r="II792" s="24"/>
      <c r="IJ792" s="24"/>
      <c r="IK792" s="24"/>
      <c r="IL792" s="24"/>
      <c r="IM792" s="24"/>
      <c r="IN792" s="24"/>
      <c r="IO792" s="24"/>
      <c r="IP792" s="24"/>
      <c r="IQ792" s="24"/>
      <c r="IR792" s="24"/>
      <c r="IS792" s="24"/>
      <c r="IT792" s="24"/>
      <c r="IU792" s="24"/>
      <c r="IV792" s="24"/>
    </row>
    <row r="793" spans="1:256" s="22" customFormat="1" ht="11.25">
      <c r="A793" s="24"/>
      <c r="B793" s="24" t="s">
        <v>1063</v>
      </c>
      <c r="C793" s="27"/>
      <c r="D793" s="27"/>
      <c r="E793" s="27"/>
      <c r="F793" s="27"/>
      <c r="G793" s="27">
        <v>70000</v>
      </c>
      <c r="H793" s="27">
        <f t="shared" si="6"/>
        <v>2800</v>
      </c>
      <c r="I793" s="27"/>
      <c r="J793" s="27"/>
      <c r="K793" s="27"/>
      <c r="L793" s="27"/>
      <c r="M793" s="27"/>
      <c r="N793" s="27"/>
      <c r="O793" s="27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  <c r="FJ793" s="24"/>
      <c r="FK793" s="24"/>
      <c r="FL793" s="24"/>
      <c r="FM793" s="24"/>
      <c r="FN793" s="24"/>
      <c r="FO793" s="24"/>
      <c r="FP793" s="24"/>
      <c r="FQ793" s="24"/>
      <c r="FR793" s="24"/>
      <c r="FS793" s="24"/>
      <c r="FT793" s="24"/>
      <c r="FU793" s="24"/>
      <c r="FV793" s="24"/>
      <c r="FW793" s="24"/>
      <c r="FX793" s="24"/>
      <c r="FY793" s="24"/>
      <c r="FZ793" s="24"/>
      <c r="GA793" s="24"/>
      <c r="GB793" s="24"/>
      <c r="GC793" s="24"/>
      <c r="GD793" s="24"/>
      <c r="GE793" s="24"/>
      <c r="GF793" s="24"/>
      <c r="GG793" s="24"/>
      <c r="GH793" s="24"/>
      <c r="GI793" s="24"/>
      <c r="GJ793" s="24"/>
      <c r="GK793" s="24"/>
      <c r="GL793" s="24"/>
      <c r="GM793" s="24"/>
      <c r="GN793" s="24"/>
      <c r="GO793" s="24"/>
      <c r="GP793" s="24"/>
      <c r="GQ793" s="24"/>
      <c r="GR793" s="24"/>
      <c r="GS793" s="24"/>
      <c r="GT793" s="24"/>
      <c r="GU793" s="24"/>
      <c r="GV793" s="24"/>
      <c r="GW793" s="24"/>
      <c r="GX793" s="24"/>
      <c r="GY793" s="24"/>
      <c r="GZ793" s="24"/>
      <c r="HA793" s="24"/>
      <c r="HB793" s="24"/>
      <c r="HC793" s="24"/>
      <c r="HD793" s="24"/>
      <c r="HE793" s="24"/>
      <c r="HF793" s="24"/>
      <c r="HG793" s="24"/>
      <c r="HH793" s="24"/>
      <c r="HI793" s="24"/>
      <c r="HJ793" s="24"/>
      <c r="HK793" s="24"/>
      <c r="HL793" s="24"/>
      <c r="HM793" s="24"/>
      <c r="HN793" s="24"/>
      <c r="HO793" s="24"/>
      <c r="HP793" s="24"/>
      <c r="HQ793" s="24"/>
      <c r="HR793" s="24"/>
      <c r="HS793" s="24"/>
      <c r="HT793" s="24"/>
      <c r="HU793" s="24"/>
      <c r="HV793" s="24"/>
      <c r="HW793" s="24"/>
      <c r="HX793" s="24"/>
      <c r="HY793" s="24"/>
      <c r="HZ793" s="24"/>
      <c r="IA793" s="24"/>
      <c r="IB793" s="24"/>
      <c r="IC793" s="24"/>
      <c r="ID793" s="24"/>
      <c r="IE793" s="24"/>
      <c r="IF793" s="24"/>
      <c r="IG793" s="24"/>
      <c r="IH793" s="24"/>
      <c r="II793" s="24"/>
      <c r="IJ793" s="24"/>
      <c r="IK793" s="24"/>
      <c r="IL793" s="24"/>
      <c r="IM793" s="24"/>
      <c r="IN793" s="24"/>
      <c r="IO793" s="24"/>
      <c r="IP793" s="24"/>
      <c r="IQ793" s="24"/>
      <c r="IR793" s="24"/>
      <c r="IS793" s="24"/>
      <c r="IT793" s="24"/>
      <c r="IU793" s="24"/>
      <c r="IV793" s="24"/>
    </row>
    <row r="794" spans="1:256" s="22" customFormat="1" ht="11.25">
      <c r="A794" s="24"/>
      <c r="B794" s="24" t="s">
        <v>1064</v>
      </c>
      <c r="C794" s="27"/>
      <c r="D794" s="27"/>
      <c r="E794" s="27"/>
      <c r="F794" s="27"/>
      <c r="G794" s="27">
        <v>200000</v>
      </c>
      <c r="H794" s="27">
        <f t="shared" si="6"/>
        <v>8000</v>
      </c>
      <c r="I794" s="27"/>
      <c r="J794" s="27"/>
      <c r="K794" s="27"/>
      <c r="L794" s="27"/>
      <c r="M794" s="27"/>
      <c r="N794" s="27"/>
      <c r="O794" s="27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  <c r="FJ794" s="24"/>
      <c r="FK794" s="24"/>
      <c r="FL794" s="24"/>
      <c r="FM794" s="24"/>
      <c r="FN794" s="24"/>
      <c r="FO794" s="24"/>
      <c r="FP794" s="24"/>
      <c r="FQ794" s="24"/>
      <c r="FR794" s="24"/>
      <c r="FS794" s="24"/>
      <c r="FT794" s="24"/>
      <c r="FU794" s="24"/>
      <c r="FV794" s="24"/>
      <c r="FW794" s="24"/>
      <c r="FX794" s="24"/>
      <c r="FY794" s="24"/>
      <c r="FZ794" s="24"/>
      <c r="GA794" s="24"/>
      <c r="GB794" s="24"/>
      <c r="GC794" s="24"/>
      <c r="GD794" s="24"/>
      <c r="GE794" s="24"/>
      <c r="GF794" s="24"/>
      <c r="GG794" s="24"/>
      <c r="GH794" s="24"/>
      <c r="GI794" s="24"/>
      <c r="GJ794" s="24"/>
      <c r="GK794" s="24"/>
      <c r="GL794" s="24"/>
      <c r="GM794" s="24"/>
      <c r="GN794" s="24"/>
      <c r="GO794" s="24"/>
      <c r="GP794" s="24"/>
      <c r="GQ794" s="24"/>
      <c r="GR794" s="24"/>
      <c r="GS794" s="24"/>
      <c r="GT794" s="24"/>
      <c r="GU794" s="24"/>
      <c r="GV794" s="24"/>
      <c r="GW794" s="24"/>
      <c r="GX794" s="24"/>
      <c r="GY794" s="24"/>
      <c r="GZ794" s="24"/>
      <c r="HA794" s="24"/>
      <c r="HB794" s="24"/>
      <c r="HC794" s="24"/>
      <c r="HD794" s="24"/>
      <c r="HE794" s="24"/>
      <c r="HF794" s="24"/>
      <c r="HG794" s="24"/>
      <c r="HH794" s="24"/>
      <c r="HI794" s="24"/>
      <c r="HJ794" s="24"/>
      <c r="HK794" s="24"/>
      <c r="HL794" s="24"/>
      <c r="HM794" s="24"/>
      <c r="HN794" s="24"/>
      <c r="HO794" s="24"/>
      <c r="HP794" s="24"/>
      <c r="HQ794" s="24"/>
      <c r="HR794" s="24"/>
      <c r="HS794" s="24"/>
      <c r="HT794" s="24"/>
      <c r="HU794" s="24"/>
      <c r="HV794" s="24"/>
      <c r="HW794" s="24"/>
      <c r="HX794" s="24"/>
      <c r="HY794" s="24"/>
      <c r="HZ794" s="24"/>
      <c r="IA794" s="24"/>
      <c r="IB794" s="24"/>
      <c r="IC794" s="24"/>
      <c r="ID794" s="24"/>
      <c r="IE794" s="24"/>
      <c r="IF794" s="24"/>
      <c r="IG794" s="24"/>
      <c r="IH794" s="24"/>
      <c r="II794" s="24"/>
      <c r="IJ794" s="24"/>
      <c r="IK794" s="24"/>
      <c r="IL794" s="24"/>
      <c r="IM794" s="24"/>
      <c r="IN794" s="24"/>
      <c r="IO794" s="24"/>
      <c r="IP794" s="24"/>
      <c r="IQ794" s="24"/>
      <c r="IR794" s="24"/>
      <c r="IS794" s="24"/>
      <c r="IT794" s="24"/>
      <c r="IU794" s="24"/>
      <c r="IV794" s="24"/>
    </row>
    <row r="795" spans="1:256" s="22" customFormat="1" ht="11.25">
      <c r="A795" s="24"/>
      <c r="B795" s="24" t="s">
        <v>1070</v>
      </c>
      <c r="C795" s="27"/>
      <c r="D795" s="27"/>
      <c r="E795" s="27"/>
      <c r="F795" s="27"/>
      <c r="G795" s="27">
        <v>15000</v>
      </c>
      <c r="H795" s="27">
        <f t="shared" si="6"/>
        <v>600</v>
      </c>
      <c r="I795" s="27"/>
      <c r="J795" s="27"/>
      <c r="K795" s="27"/>
      <c r="L795" s="27"/>
      <c r="M795" s="27"/>
      <c r="N795" s="27"/>
      <c r="O795" s="27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  <c r="FJ795" s="24"/>
      <c r="FK795" s="24"/>
      <c r="FL795" s="24"/>
      <c r="FM795" s="24"/>
      <c r="FN795" s="24"/>
      <c r="FO795" s="24"/>
      <c r="FP795" s="24"/>
      <c r="FQ795" s="24"/>
      <c r="FR795" s="24"/>
      <c r="FS795" s="24"/>
      <c r="FT795" s="24"/>
      <c r="FU795" s="24"/>
      <c r="FV795" s="24"/>
      <c r="FW795" s="24"/>
      <c r="FX795" s="24"/>
      <c r="FY795" s="24"/>
      <c r="FZ795" s="24"/>
      <c r="GA795" s="24"/>
      <c r="GB795" s="24"/>
      <c r="GC795" s="24"/>
      <c r="GD795" s="24"/>
      <c r="GE795" s="24"/>
      <c r="GF795" s="24"/>
      <c r="GG795" s="24"/>
      <c r="GH795" s="24"/>
      <c r="GI795" s="24"/>
      <c r="GJ795" s="24"/>
      <c r="GK795" s="24"/>
      <c r="GL795" s="24"/>
      <c r="GM795" s="24"/>
      <c r="GN795" s="24"/>
      <c r="GO795" s="24"/>
      <c r="GP795" s="24"/>
      <c r="GQ795" s="24"/>
      <c r="GR795" s="24"/>
      <c r="GS795" s="24"/>
      <c r="GT795" s="24"/>
      <c r="GU795" s="24"/>
      <c r="GV795" s="24"/>
      <c r="GW795" s="24"/>
      <c r="GX795" s="24"/>
      <c r="GY795" s="24"/>
      <c r="GZ795" s="24"/>
      <c r="HA795" s="24"/>
      <c r="HB795" s="24"/>
      <c r="HC795" s="24"/>
      <c r="HD795" s="24"/>
      <c r="HE795" s="24"/>
      <c r="HF795" s="24"/>
      <c r="HG795" s="24"/>
      <c r="HH795" s="24"/>
      <c r="HI795" s="24"/>
      <c r="HJ795" s="24"/>
      <c r="HK795" s="24"/>
      <c r="HL795" s="24"/>
      <c r="HM795" s="24"/>
      <c r="HN795" s="24"/>
      <c r="HO795" s="24"/>
      <c r="HP795" s="24"/>
      <c r="HQ795" s="24"/>
      <c r="HR795" s="24"/>
      <c r="HS795" s="24"/>
      <c r="HT795" s="24"/>
      <c r="HU795" s="24"/>
      <c r="HV795" s="24"/>
      <c r="HW795" s="24"/>
      <c r="HX795" s="24"/>
      <c r="HY795" s="24"/>
      <c r="HZ795" s="24"/>
      <c r="IA795" s="24"/>
      <c r="IB795" s="24"/>
      <c r="IC795" s="24"/>
      <c r="ID795" s="24"/>
      <c r="IE795" s="24"/>
      <c r="IF795" s="24"/>
      <c r="IG795" s="24"/>
      <c r="IH795" s="24"/>
      <c r="II795" s="24"/>
      <c r="IJ795" s="24"/>
      <c r="IK795" s="24"/>
      <c r="IL795" s="24"/>
      <c r="IM795" s="24"/>
      <c r="IN795" s="24"/>
      <c r="IO795" s="24"/>
      <c r="IP795" s="24"/>
      <c r="IQ795" s="24"/>
      <c r="IR795" s="24"/>
      <c r="IS795" s="24"/>
      <c r="IT795" s="24"/>
      <c r="IU795" s="24"/>
      <c r="IV795" s="24"/>
    </row>
    <row r="796" spans="1:256" s="22" customFormat="1" ht="11.25">
      <c r="A796" s="24"/>
      <c r="B796" s="24" t="s">
        <v>1068</v>
      </c>
      <c r="C796" s="27"/>
      <c r="D796" s="27"/>
      <c r="E796" s="27"/>
      <c r="F796" s="27"/>
      <c r="G796" s="27">
        <v>25000</v>
      </c>
      <c r="H796" s="27">
        <f t="shared" si="6"/>
        <v>1000</v>
      </c>
      <c r="I796" s="27"/>
      <c r="J796" s="27"/>
      <c r="K796" s="27"/>
      <c r="L796" s="27"/>
      <c r="M796" s="27"/>
      <c r="N796" s="27"/>
      <c r="O796" s="27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  <c r="FJ796" s="24"/>
      <c r="FK796" s="24"/>
      <c r="FL796" s="24"/>
      <c r="FM796" s="24"/>
      <c r="FN796" s="24"/>
      <c r="FO796" s="24"/>
      <c r="FP796" s="24"/>
      <c r="FQ796" s="24"/>
      <c r="FR796" s="24"/>
      <c r="FS796" s="24"/>
      <c r="FT796" s="24"/>
      <c r="FU796" s="24"/>
      <c r="FV796" s="24"/>
      <c r="FW796" s="24"/>
      <c r="FX796" s="24"/>
      <c r="FY796" s="24"/>
      <c r="FZ796" s="24"/>
      <c r="GA796" s="24"/>
      <c r="GB796" s="24"/>
      <c r="GC796" s="24"/>
      <c r="GD796" s="24"/>
      <c r="GE796" s="24"/>
      <c r="GF796" s="24"/>
      <c r="GG796" s="24"/>
      <c r="GH796" s="24"/>
      <c r="GI796" s="24"/>
      <c r="GJ796" s="24"/>
      <c r="GK796" s="24"/>
      <c r="GL796" s="24"/>
      <c r="GM796" s="24"/>
      <c r="GN796" s="24"/>
      <c r="GO796" s="24"/>
      <c r="GP796" s="24"/>
      <c r="GQ796" s="24"/>
      <c r="GR796" s="24"/>
      <c r="GS796" s="24"/>
      <c r="GT796" s="24"/>
      <c r="GU796" s="24"/>
      <c r="GV796" s="24"/>
      <c r="GW796" s="24"/>
      <c r="GX796" s="24"/>
      <c r="GY796" s="24"/>
      <c r="GZ796" s="24"/>
      <c r="HA796" s="24"/>
      <c r="HB796" s="24"/>
      <c r="HC796" s="24"/>
      <c r="HD796" s="24"/>
      <c r="HE796" s="24"/>
      <c r="HF796" s="24"/>
      <c r="HG796" s="24"/>
      <c r="HH796" s="24"/>
      <c r="HI796" s="24"/>
      <c r="HJ796" s="24"/>
      <c r="HK796" s="24"/>
      <c r="HL796" s="24"/>
      <c r="HM796" s="24"/>
      <c r="HN796" s="24"/>
      <c r="HO796" s="24"/>
      <c r="HP796" s="24"/>
      <c r="HQ796" s="24"/>
      <c r="HR796" s="24"/>
      <c r="HS796" s="24"/>
      <c r="HT796" s="24"/>
      <c r="HU796" s="24"/>
      <c r="HV796" s="24"/>
      <c r="HW796" s="24"/>
      <c r="HX796" s="24"/>
      <c r="HY796" s="24"/>
      <c r="HZ796" s="24"/>
      <c r="IA796" s="24"/>
      <c r="IB796" s="24"/>
      <c r="IC796" s="24"/>
      <c r="ID796" s="24"/>
      <c r="IE796" s="24"/>
      <c r="IF796" s="24"/>
      <c r="IG796" s="24"/>
      <c r="IH796" s="24"/>
      <c r="II796" s="24"/>
      <c r="IJ796" s="24"/>
      <c r="IK796" s="24"/>
      <c r="IL796" s="24"/>
      <c r="IM796" s="24"/>
      <c r="IN796" s="24"/>
      <c r="IO796" s="24"/>
      <c r="IP796" s="24"/>
      <c r="IQ796" s="24"/>
      <c r="IR796" s="24"/>
      <c r="IS796" s="24"/>
      <c r="IT796" s="24"/>
      <c r="IU796" s="24"/>
      <c r="IV796" s="24"/>
    </row>
    <row r="797" spans="1:256" s="22" customFormat="1" ht="11.25">
      <c r="A797" s="24"/>
      <c r="B797" s="24" t="s">
        <v>1069</v>
      </c>
      <c r="C797" s="27"/>
      <c r="D797" s="27"/>
      <c r="E797" s="27"/>
      <c r="F797" s="27"/>
      <c r="G797" s="27">
        <v>35000</v>
      </c>
      <c r="H797" s="27">
        <f t="shared" si="6"/>
        <v>1400</v>
      </c>
      <c r="I797" s="27"/>
      <c r="J797" s="27"/>
      <c r="K797" s="27"/>
      <c r="L797" s="27"/>
      <c r="M797" s="27"/>
      <c r="N797" s="27"/>
      <c r="O797" s="27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  <c r="FJ797" s="24"/>
      <c r="FK797" s="24"/>
      <c r="FL797" s="24"/>
      <c r="FM797" s="24"/>
      <c r="FN797" s="24"/>
      <c r="FO797" s="24"/>
      <c r="FP797" s="24"/>
      <c r="FQ797" s="24"/>
      <c r="FR797" s="24"/>
      <c r="FS797" s="24"/>
      <c r="FT797" s="24"/>
      <c r="FU797" s="24"/>
      <c r="FV797" s="24"/>
      <c r="FW797" s="24"/>
      <c r="FX797" s="24"/>
      <c r="FY797" s="24"/>
      <c r="FZ797" s="24"/>
      <c r="GA797" s="24"/>
      <c r="GB797" s="24"/>
      <c r="GC797" s="24"/>
      <c r="GD797" s="24"/>
      <c r="GE797" s="24"/>
      <c r="GF797" s="24"/>
      <c r="GG797" s="24"/>
      <c r="GH797" s="24"/>
      <c r="GI797" s="24"/>
      <c r="GJ797" s="24"/>
      <c r="GK797" s="24"/>
      <c r="GL797" s="24"/>
      <c r="GM797" s="24"/>
      <c r="GN797" s="24"/>
      <c r="GO797" s="24"/>
      <c r="GP797" s="24"/>
      <c r="GQ797" s="24"/>
      <c r="GR797" s="24"/>
      <c r="GS797" s="24"/>
      <c r="GT797" s="24"/>
      <c r="GU797" s="24"/>
      <c r="GV797" s="24"/>
      <c r="GW797" s="24"/>
      <c r="GX797" s="24"/>
      <c r="GY797" s="24"/>
      <c r="GZ797" s="24"/>
      <c r="HA797" s="24"/>
      <c r="HB797" s="24"/>
      <c r="HC797" s="24"/>
      <c r="HD797" s="24"/>
      <c r="HE797" s="24"/>
      <c r="HF797" s="24"/>
      <c r="HG797" s="24"/>
      <c r="HH797" s="24"/>
      <c r="HI797" s="24"/>
      <c r="HJ797" s="24"/>
      <c r="HK797" s="24"/>
      <c r="HL797" s="24"/>
      <c r="HM797" s="24"/>
      <c r="HN797" s="24"/>
      <c r="HO797" s="24"/>
      <c r="HP797" s="24"/>
      <c r="HQ797" s="24"/>
      <c r="HR797" s="24"/>
      <c r="HS797" s="24"/>
      <c r="HT797" s="24"/>
      <c r="HU797" s="24"/>
      <c r="HV797" s="24"/>
      <c r="HW797" s="24"/>
      <c r="HX797" s="24"/>
      <c r="HY797" s="24"/>
      <c r="HZ797" s="24"/>
      <c r="IA797" s="24"/>
      <c r="IB797" s="24"/>
      <c r="IC797" s="24"/>
      <c r="ID797" s="24"/>
      <c r="IE797" s="24"/>
      <c r="IF797" s="24"/>
      <c r="IG797" s="24"/>
      <c r="IH797" s="24"/>
      <c r="II797" s="24"/>
      <c r="IJ797" s="24"/>
      <c r="IK797" s="24"/>
      <c r="IL797" s="24"/>
      <c r="IM797" s="24"/>
      <c r="IN797" s="24"/>
      <c r="IO797" s="24"/>
      <c r="IP797" s="24"/>
      <c r="IQ797" s="24"/>
      <c r="IR797" s="24"/>
      <c r="IS797" s="24"/>
      <c r="IT797" s="24"/>
      <c r="IU797" s="24"/>
      <c r="IV797" s="24"/>
    </row>
    <row r="798" spans="1:256" s="22" customFormat="1" ht="11.25">
      <c r="A798" s="24"/>
      <c r="B798" s="24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  <c r="FJ798" s="24"/>
      <c r="FK798" s="24"/>
      <c r="FL798" s="24"/>
      <c r="FM798" s="24"/>
      <c r="FN798" s="24"/>
      <c r="FO798" s="24"/>
      <c r="FP798" s="24"/>
      <c r="FQ798" s="24"/>
      <c r="FR798" s="24"/>
      <c r="FS798" s="24"/>
      <c r="FT798" s="24"/>
      <c r="FU798" s="24"/>
      <c r="FV798" s="24"/>
      <c r="FW798" s="24"/>
      <c r="FX798" s="24"/>
      <c r="FY798" s="24"/>
      <c r="FZ798" s="24"/>
      <c r="GA798" s="24"/>
      <c r="GB798" s="24"/>
      <c r="GC798" s="24"/>
      <c r="GD798" s="24"/>
      <c r="GE798" s="24"/>
      <c r="GF798" s="24"/>
      <c r="GG798" s="24"/>
      <c r="GH798" s="24"/>
      <c r="GI798" s="24"/>
      <c r="GJ798" s="24"/>
      <c r="GK798" s="24"/>
      <c r="GL798" s="24"/>
      <c r="GM798" s="24"/>
      <c r="GN798" s="24"/>
      <c r="GO798" s="24"/>
      <c r="GP798" s="24"/>
      <c r="GQ798" s="24"/>
      <c r="GR798" s="24"/>
      <c r="GS798" s="24"/>
      <c r="GT798" s="24"/>
      <c r="GU798" s="24"/>
      <c r="GV798" s="24"/>
      <c r="GW798" s="24"/>
      <c r="GX798" s="24"/>
      <c r="GY798" s="24"/>
      <c r="GZ798" s="24"/>
      <c r="HA798" s="24"/>
      <c r="HB798" s="24"/>
      <c r="HC798" s="24"/>
      <c r="HD798" s="24"/>
      <c r="HE798" s="24"/>
      <c r="HF798" s="24"/>
      <c r="HG798" s="24"/>
      <c r="HH798" s="24"/>
      <c r="HI798" s="24"/>
      <c r="HJ798" s="24"/>
      <c r="HK798" s="24"/>
      <c r="HL798" s="24"/>
      <c r="HM798" s="24"/>
      <c r="HN798" s="24"/>
      <c r="HO798" s="24"/>
      <c r="HP798" s="24"/>
      <c r="HQ798" s="24"/>
      <c r="HR798" s="24"/>
      <c r="HS798" s="24"/>
      <c r="HT798" s="24"/>
      <c r="HU798" s="24"/>
      <c r="HV798" s="24"/>
      <c r="HW798" s="24"/>
      <c r="HX798" s="24"/>
      <c r="HY798" s="24"/>
      <c r="HZ798" s="24"/>
      <c r="IA798" s="24"/>
      <c r="IB798" s="24"/>
      <c r="IC798" s="24"/>
      <c r="ID798" s="24"/>
      <c r="IE798" s="24"/>
      <c r="IF798" s="24"/>
      <c r="IG798" s="24"/>
      <c r="IH798" s="24"/>
      <c r="II798" s="24"/>
      <c r="IJ798" s="24"/>
      <c r="IK798" s="24"/>
      <c r="IL798" s="24"/>
      <c r="IM798" s="24"/>
      <c r="IN798" s="24"/>
      <c r="IO798" s="24"/>
      <c r="IP798" s="24"/>
      <c r="IQ798" s="24"/>
      <c r="IR798" s="24"/>
      <c r="IS798" s="24"/>
      <c r="IT798" s="24"/>
      <c r="IU798" s="24"/>
      <c r="IV798" s="24"/>
    </row>
    <row r="799" spans="1:256" s="22" customFormat="1" ht="11.25">
      <c r="A799" s="24"/>
      <c r="B799" s="24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  <c r="FJ799" s="24"/>
      <c r="FK799" s="24"/>
      <c r="FL799" s="24"/>
      <c r="FM799" s="24"/>
      <c r="FN799" s="24"/>
      <c r="FO799" s="24"/>
      <c r="FP799" s="24"/>
      <c r="FQ799" s="24"/>
      <c r="FR799" s="24"/>
      <c r="FS799" s="24"/>
      <c r="FT799" s="24"/>
      <c r="FU799" s="24"/>
      <c r="FV799" s="24"/>
      <c r="FW799" s="24"/>
      <c r="FX799" s="24"/>
      <c r="FY799" s="24"/>
      <c r="FZ799" s="24"/>
      <c r="GA799" s="24"/>
      <c r="GB799" s="24"/>
      <c r="GC799" s="24"/>
      <c r="GD799" s="24"/>
      <c r="GE799" s="24"/>
      <c r="GF799" s="24"/>
      <c r="GG799" s="24"/>
      <c r="GH799" s="24"/>
      <c r="GI799" s="24"/>
      <c r="GJ799" s="24"/>
      <c r="GK799" s="24"/>
      <c r="GL799" s="24"/>
      <c r="GM799" s="24"/>
      <c r="GN799" s="24"/>
      <c r="GO799" s="24"/>
      <c r="GP799" s="24"/>
      <c r="GQ799" s="24"/>
      <c r="GR799" s="24"/>
      <c r="GS799" s="24"/>
      <c r="GT799" s="24"/>
      <c r="GU799" s="24"/>
      <c r="GV799" s="24"/>
      <c r="GW799" s="24"/>
      <c r="GX799" s="24"/>
      <c r="GY799" s="24"/>
      <c r="GZ799" s="24"/>
      <c r="HA799" s="24"/>
      <c r="HB799" s="24"/>
      <c r="HC799" s="24"/>
      <c r="HD799" s="24"/>
      <c r="HE799" s="24"/>
      <c r="HF799" s="24"/>
      <c r="HG799" s="24"/>
      <c r="HH799" s="24"/>
      <c r="HI799" s="24"/>
      <c r="HJ799" s="24"/>
      <c r="HK799" s="24"/>
      <c r="HL799" s="24"/>
      <c r="HM799" s="24"/>
      <c r="HN799" s="24"/>
      <c r="HO799" s="24"/>
      <c r="HP799" s="24"/>
      <c r="HQ799" s="24"/>
      <c r="HR799" s="24"/>
      <c r="HS799" s="24"/>
      <c r="HT799" s="24"/>
      <c r="HU799" s="24"/>
      <c r="HV799" s="24"/>
      <c r="HW799" s="24"/>
      <c r="HX799" s="24"/>
      <c r="HY799" s="24"/>
      <c r="HZ799" s="24"/>
      <c r="IA799" s="24"/>
      <c r="IB799" s="24"/>
      <c r="IC799" s="24"/>
      <c r="ID799" s="24"/>
      <c r="IE799" s="24"/>
      <c r="IF799" s="24"/>
      <c r="IG799" s="24"/>
      <c r="IH799" s="24"/>
      <c r="II799" s="24"/>
      <c r="IJ799" s="24"/>
      <c r="IK799" s="24"/>
      <c r="IL799" s="24"/>
      <c r="IM799" s="24"/>
      <c r="IN799" s="24"/>
      <c r="IO799" s="24"/>
      <c r="IP799" s="24"/>
      <c r="IQ799" s="24"/>
      <c r="IR799" s="24"/>
      <c r="IS799" s="24"/>
      <c r="IT799" s="24"/>
      <c r="IU799" s="24"/>
      <c r="IV799" s="24"/>
    </row>
    <row r="800" spans="1:256" s="22" customFormat="1" ht="11.25">
      <c r="A800" s="24"/>
      <c r="B800" s="24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  <c r="FJ800" s="24"/>
      <c r="FK800" s="24"/>
      <c r="FL800" s="24"/>
      <c r="FM800" s="24"/>
      <c r="FN800" s="24"/>
      <c r="FO800" s="24"/>
      <c r="FP800" s="24"/>
      <c r="FQ800" s="24"/>
      <c r="FR800" s="24"/>
      <c r="FS800" s="24"/>
      <c r="FT800" s="24"/>
      <c r="FU800" s="24"/>
      <c r="FV800" s="24"/>
      <c r="FW800" s="24"/>
      <c r="FX800" s="24"/>
      <c r="FY800" s="24"/>
      <c r="FZ800" s="24"/>
      <c r="GA800" s="24"/>
      <c r="GB800" s="24"/>
      <c r="GC800" s="24"/>
      <c r="GD800" s="24"/>
      <c r="GE800" s="24"/>
      <c r="GF800" s="24"/>
      <c r="GG800" s="24"/>
      <c r="GH800" s="24"/>
      <c r="GI800" s="24"/>
      <c r="GJ800" s="24"/>
      <c r="GK800" s="24"/>
      <c r="GL800" s="24"/>
      <c r="GM800" s="24"/>
      <c r="GN800" s="24"/>
      <c r="GO800" s="24"/>
      <c r="GP800" s="24"/>
      <c r="GQ800" s="24"/>
      <c r="GR800" s="24"/>
      <c r="GS800" s="24"/>
      <c r="GT800" s="24"/>
      <c r="GU800" s="24"/>
      <c r="GV800" s="24"/>
      <c r="GW800" s="24"/>
      <c r="GX800" s="24"/>
      <c r="GY800" s="24"/>
      <c r="GZ800" s="24"/>
      <c r="HA800" s="24"/>
      <c r="HB800" s="24"/>
      <c r="HC800" s="24"/>
      <c r="HD800" s="24"/>
      <c r="HE800" s="24"/>
      <c r="HF800" s="24"/>
      <c r="HG800" s="24"/>
      <c r="HH800" s="24"/>
      <c r="HI800" s="24"/>
      <c r="HJ800" s="24"/>
      <c r="HK800" s="24"/>
      <c r="HL800" s="24"/>
      <c r="HM800" s="24"/>
      <c r="HN800" s="24"/>
      <c r="HO800" s="24"/>
      <c r="HP800" s="24"/>
      <c r="HQ800" s="24"/>
      <c r="HR800" s="24"/>
      <c r="HS800" s="24"/>
      <c r="HT800" s="24"/>
      <c r="HU800" s="24"/>
      <c r="HV800" s="24"/>
      <c r="HW800" s="24"/>
      <c r="HX800" s="24"/>
      <c r="HY800" s="24"/>
      <c r="HZ800" s="24"/>
      <c r="IA800" s="24"/>
      <c r="IB800" s="24"/>
      <c r="IC800" s="24"/>
      <c r="ID800" s="24"/>
      <c r="IE800" s="24"/>
      <c r="IF800" s="24"/>
      <c r="IG800" s="24"/>
      <c r="IH800" s="24"/>
      <c r="II800" s="24"/>
      <c r="IJ800" s="24"/>
      <c r="IK800" s="24"/>
      <c r="IL800" s="24"/>
      <c r="IM800" s="24"/>
      <c r="IN800" s="24"/>
      <c r="IO800" s="24"/>
      <c r="IP800" s="24"/>
      <c r="IQ800" s="24"/>
      <c r="IR800" s="24"/>
      <c r="IS800" s="24"/>
      <c r="IT800" s="24"/>
      <c r="IU800" s="24"/>
      <c r="IV800" s="24"/>
    </row>
    <row r="801" spans="1:256" s="22" customFormat="1" ht="11.25">
      <c r="A801" s="24"/>
      <c r="B801" s="24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  <c r="FJ801" s="24"/>
      <c r="FK801" s="24"/>
      <c r="FL801" s="24"/>
      <c r="FM801" s="24"/>
      <c r="FN801" s="24"/>
      <c r="FO801" s="24"/>
      <c r="FP801" s="24"/>
      <c r="FQ801" s="24"/>
      <c r="FR801" s="24"/>
      <c r="FS801" s="24"/>
      <c r="FT801" s="24"/>
      <c r="FU801" s="24"/>
      <c r="FV801" s="24"/>
      <c r="FW801" s="24"/>
      <c r="FX801" s="24"/>
      <c r="FY801" s="24"/>
      <c r="FZ801" s="24"/>
      <c r="GA801" s="24"/>
      <c r="GB801" s="24"/>
      <c r="GC801" s="24"/>
      <c r="GD801" s="24"/>
      <c r="GE801" s="24"/>
      <c r="GF801" s="24"/>
      <c r="GG801" s="24"/>
      <c r="GH801" s="24"/>
      <c r="GI801" s="24"/>
      <c r="GJ801" s="24"/>
      <c r="GK801" s="24"/>
      <c r="GL801" s="24"/>
      <c r="GM801" s="24"/>
      <c r="GN801" s="24"/>
      <c r="GO801" s="24"/>
      <c r="GP801" s="24"/>
      <c r="GQ801" s="24"/>
      <c r="GR801" s="24"/>
      <c r="GS801" s="24"/>
      <c r="GT801" s="24"/>
      <c r="GU801" s="24"/>
      <c r="GV801" s="24"/>
      <c r="GW801" s="24"/>
      <c r="GX801" s="24"/>
      <c r="GY801" s="24"/>
      <c r="GZ801" s="24"/>
      <c r="HA801" s="24"/>
      <c r="HB801" s="24"/>
      <c r="HC801" s="24"/>
      <c r="HD801" s="24"/>
      <c r="HE801" s="24"/>
      <c r="HF801" s="24"/>
      <c r="HG801" s="24"/>
      <c r="HH801" s="24"/>
      <c r="HI801" s="24"/>
      <c r="HJ801" s="24"/>
      <c r="HK801" s="24"/>
      <c r="HL801" s="24"/>
      <c r="HM801" s="24"/>
      <c r="HN801" s="24"/>
      <c r="HO801" s="24"/>
      <c r="HP801" s="24"/>
      <c r="HQ801" s="24"/>
      <c r="HR801" s="24"/>
      <c r="HS801" s="24"/>
      <c r="HT801" s="24"/>
      <c r="HU801" s="24"/>
      <c r="HV801" s="24"/>
      <c r="HW801" s="24"/>
      <c r="HX801" s="24"/>
      <c r="HY801" s="24"/>
      <c r="HZ801" s="24"/>
      <c r="IA801" s="24"/>
      <c r="IB801" s="24"/>
      <c r="IC801" s="24"/>
      <c r="ID801" s="24"/>
      <c r="IE801" s="24"/>
      <c r="IF801" s="24"/>
      <c r="IG801" s="24"/>
      <c r="IH801" s="24"/>
      <c r="II801" s="24"/>
      <c r="IJ801" s="24"/>
      <c r="IK801" s="24"/>
      <c r="IL801" s="24"/>
      <c r="IM801" s="24"/>
      <c r="IN801" s="24"/>
      <c r="IO801" s="24"/>
      <c r="IP801" s="24"/>
      <c r="IQ801" s="24"/>
      <c r="IR801" s="24"/>
      <c r="IS801" s="24"/>
      <c r="IT801" s="24"/>
      <c r="IU801" s="24"/>
      <c r="IV801" s="24"/>
    </row>
    <row r="802" spans="1:256" s="22" customFormat="1" ht="11.25">
      <c r="A802" s="24" t="s">
        <v>640</v>
      </c>
      <c r="B802" s="24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  <c r="FJ802" s="24"/>
      <c r="FK802" s="24"/>
      <c r="FL802" s="24"/>
      <c r="FM802" s="24"/>
      <c r="FN802" s="24"/>
      <c r="FO802" s="24"/>
      <c r="FP802" s="24"/>
      <c r="FQ802" s="24"/>
      <c r="FR802" s="24"/>
      <c r="FS802" s="24"/>
      <c r="FT802" s="24"/>
      <c r="FU802" s="24"/>
      <c r="FV802" s="24"/>
      <c r="FW802" s="24"/>
      <c r="FX802" s="24"/>
      <c r="FY802" s="24"/>
      <c r="FZ802" s="24"/>
      <c r="GA802" s="24"/>
      <c r="GB802" s="24"/>
      <c r="GC802" s="24"/>
      <c r="GD802" s="24"/>
      <c r="GE802" s="24"/>
      <c r="GF802" s="24"/>
      <c r="GG802" s="24"/>
      <c r="GH802" s="24"/>
      <c r="GI802" s="24"/>
      <c r="GJ802" s="24"/>
      <c r="GK802" s="24"/>
      <c r="GL802" s="24"/>
      <c r="GM802" s="24"/>
      <c r="GN802" s="24"/>
      <c r="GO802" s="24"/>
      <c r="GP802" s="24"/>
      <c r="GQ802" s="24"/>
      <c r="GR802" s="24"/>
      <c r="GS802" s="24"/>
      <c r="GT802" s="24"/>
      <c r="GU802" s="24"/>
      <c r="GV802" s="24"/>
      <c r="GW802" s="24"/>
      <c r="GX802" s="24"/>
      <c r="GY802" s="24"/>
      <c r="GZ802" s="24"/>
      <c r="HA802" s="24"/>
      <c r="HB802" s="24"/>
      <c r="HC802" s="24"/>
      <c r="HD802" s="24"/>
      <c r="HE802" s="24"/>
      <c r="HF802" s="24"/>
      <c r="HG802" s="24"/>
      <c r="HH802" s="24"/>
      <c r="HI802" s="24"/>
      <c r="HJ802" s="24"/>
      <c r="HK802" s="24"/>
      <c r="HL802" s="24"/>
      <c r="HM802" s="24"/>
      <c r="HN802" s="24"/>
      <c r="HO802" s="24"/>
      <c r="HP802" s="24"/>
      <c r="HQ802" s="24"/>
      <c r="HR802" s="24"/>
      <c r="HS802" s="24"/>
      <c r="HT802" s="24"/>
      <c r="HU802" s="24"/>
      <c r="HV802" s="24"/>
      <c r="HW802" s="24"/>
      <c r="HX802" s="24"/>
      <c r="HY802" s="24"/>
      <c r="HZ802" s="24"/>
      <c r="IA802" s="24"/>
      <c r="IB802" s="24"/>
      <c r="IC802" s="24"/>
      <c r="ID802" s="24"/>
      <c r="IE802" s="24"/>
      <c r="IF802" s="24"/>
      <c r="IG802" s="24"/>
      <c r="IH802" s="24"/>
      <c r="II802" s="24"/>
      <c r="IJ802" s="24"/>
      <c r="IK802" s="24"/>
      <c r="IL802" s="24"/>
      <c r="IM802" s="24"/>
      <c r="IN802" s="24"/>
      <c r="IO802" s="24"/>
      <c r="IP802" s="24"/>
      <c r="IQ802" s="24"/>
      <c r="IR802" s="24"/>
      <c r="IS802" s="24"/>
      <c r="IT802" s="24"/>
      <c r="IU802" s="24"/>
      <c r="IV802" s="24"/>
    </row>
    <row r="803" spans="1:256" s="22" customFormat="1" ht="11.25">
      <c r="A803" s="24"/>
      <c r="B803" s="24" t="s">
        <v>641</v>
      </c>
      <c r="C803" s="27"/>
      <c r="D803" s="27"/>
      <c r="E803" s="27"/>
      <c r="F803" s="27"/>
      <c r="G803" s="27"/>
      <c r="H803" s="27">
        <v>1062</v>
      </c>
      <c r="I803" s="27">
        <v>450</v>
      </c>
      <c r="J803" s="27" t="s">
        <v>591</v>
      </c>
      <c r="K803" s="27" t="s">
        <v>871</v>
      </c>
      <c r="L803" s="27"/>
      <c r="M803" s="27"/>
      <c r="N803" s="27"/>
      <c r="O803" s="27" t="s">
        <v>872</v>
      </c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  <c r="FJ803" s="24"/>
      <c r="FK803" s="24"/>
      <c r="FL803" s="24"/>
      <c r="FM803" s="24"/>
      <c r="FN803" s="24"/>
      <c r="FO803" s="24"/>
      <c r="FP803" s="24"/>
      <c r="FQ803" s="24"/>
      <c r="FR803" s="24"/>
      <c r="FS803" s="24"/>
      <c r="FT803" s="24"/>
      <c r="FU803" s="24"/>
      <c r="FV803" s="24"/>
      <c r="FW803" s="24"/>
      <c r="FX803" s="24"/>
      <c r="FY803" s="24"/>
      <c r="FZ803" s="24"/>
      <c r="GA803" s="24"/>
      <c r="GB803" s="24"/>
      <c r="GC803" s="24"/>
      <c r="GD803" s="24"/>
      <c r="GE803" s="24"/>
      <c r="GF803" s="24"/>
      <c r="GG803" s="24"/>
      <c r="GH803" s="24"/>
      <c r="GI803" s="24"/>
      <c r="GJ803" s="24"/>
      <c r="GK803" s="24"/>
      <c r="GL803" s="24"/>
      <c r="GM803" s="24"/>
      <c r="GN803" s="24"/>
      <c r="GO803" s="24"/>
      <c r="GP803" s="24"/>
      <c r="GQ803" s="24"/>
      <c r="GR803" s="24"/>
      <c r="GS803" s="24"/>
      <c r="GT803" s="24"/>
      <c r="GU803" s="24"/>
      <c r="GV803" s="24"/>
      <c r="GW803" s="24"/>
      <c r="GX803" s="24"/>
      <c r="GY803" s="24"/>
      <c r="GZ803" s="24"/>
      <c r="HA803" s="24"/>
      <c r="HB803" s="24"/>
      <c r="HC803" s="24"/>
      <c r="HD803" s="24"/>
      <c r="HE803" s="24"/>
      <c r="HF803" s="24"/>
      <c r="HG803" s="24"/>
      <c r="HH803" s="24"/>
      <c r="HI803" s="24"/>
      <c r="HJ803" s="24"/>
      <c r="HK803" s="24"/>
      <c r="HL803" s="24"/>
      <c r="HM803" s="24"/>
      <c r="HN803" s="24"/>
      <c r="HO803" s="24"/>
      <c r="HP803" s="24"/>
      <c r="HQ803" s="24"/>
      <c r="HR803" s="24"/>
      <c r="HS803" s="24"/>
      <c r="HT803" s="24"/>
      <c r="HU803" s="24"/>
      <c r="HV803" s="24"/>
      <c r="HW803" s="24"/>
      <c r="HX803" s="24"/>
      <c r="HY803" s="24"/>
      <c r="HZ803" s="24"/>
      <c r="IA803" s="24"/>
      <c r="IB803" s="24"/>
      <c r="IC803" s="24"/>
      <c r="ID803" s="24"/>
      <c r="IE803" s="24"/>
      <c r="IF803" s="24"/>
      <c r="IG803" s="24"/>
      <c r="IH803" s="24"/>
      <c r="II803" s="24"/>
      <c r="IJ803" s="24"/>
      <c r="IK803" s="24"/>
      <c r="IL803" s="24"/>
      <c r="IM803" s="24"/>
      <c r="IN803" s="24"/>
      <c r="IO803" s="24"/>
      <c r="IP803" s="24"/>
      <c r="IQ803" s="24"/>
      <c r="IR803" s="24"/>
      <c r="IS803" s="24"/>
      <c r="IT803" s="24"/>
      <c r="IU803" s="24"/>
      <c r="IV803" s="24"/>
    </row>
    <row r="804" spans="1:256" s="22" customFormat="1" ht="11.25">
      <c r="A804" s="24"/>
      <c r="B804" s="24" t="s">
        <v>642</v>
      </c>
      <c r="C804" s="27"/>
      <c r="D804" s="27"/>
      <c r="E804" s="27"/>
      <c r="F804" s="27"/>
      <c r="G804" s="27"/>
      <c r="H804" s="27">
        <v>37.8</v>
      </c>
      <c r="I804" s="27">
        <v>10</v>
      </c>
      <c r="J804" s="27" t="s">
        <v>591</v>
      </c>
      <c r="K804" s="27" t="s">
        <v>873</v>
      </c>
      <c r="L804" s="27"/>
      <c r="M804" s="27"/>
      <c r="N804" s="27"/>
      <c r="O804" s="27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  <c r="FJ804" s="24"/>
      <c r="FK804" s="24"/>
      <c r="FL804" s="24"/>
      <c r="FM804" s="24"/>
      <c r="FN804" s="24"/>
      <c r="FO804" s="24"/>
      <c r="FP804" s="24"/>
      <c r="FQ804" s="24"/>
      <c r="FR804" s="24"/>
      <c r="FS804" s="24"/>
      <c r="FT804" s="24"/>
      <c r="FU804" s="24"/>
      <c r="FV804" s="24"/>
      <c r="FW804" s="24"/>
      <c r="FX804" s="24"/>
      <c r="FY804" s="24"/>
      <c r="FZ804" s="24"/>
      <c r="GA804" s="24"/>
      <c r="GB804" s="24"/>
      <c r="GC804" s="24"/>
      <c r="GD804" s="24"/>
      <c r="GE804" s="24"/>
      <c r="GF804" s="24"/>
      <c r="GG804" s="24"/>
      <c r="GH804" s="24"/>
      <c r="GI804" s="24"/>
      <c r="GJ804" s="24"/>
      <c r="GK804" s="24"/>
      <c r="GL804" s="24"/>
      <c r="GM804" s="24"/>
      <c r="GN804" s="24"/>
      <c r="GO804" s="24"/>
      <c r="GP804" s="24"/>
      <c r="GQ804" s="24"/>
      <c r="GR804" s="24"/>
      <c r="GS804" s="24"/>
      <c r="GT804" s="24"/>
      <c r="GU804" s="24"/>
      <c r="GV804" s="24"/>
      <c r="GW804" s="24"/>
      <c r="GX804" s="24"/>
      <c r="GY804" s="24"/>
      <c r="GZ804" s="24"/>
      <c r="HA804" s="24"/>
      <c r="HB804" s="24"/>
      <c r="HC804" s="24"/>
      <c r="HD804" s="24"/>
      <c r="HE804" s="24"/>
      <c r="HF804" s="24"/>
      <c r="HG804" s="24"/>
      <c r="HH804" s="24"/>
      <c r="HI804" s="24"/>
      <c r="HJ804" s="24"/>
      <c r="HK804" s="24"/>
      <c r="HL804" s="24"/>
      <c r="HM804" s="24"/>
      <c r="HN804" s="24"/>
      <c r="HO804" s="24"/>
      <c r="HP804" s="24"/>
      <c r="HQ804" s="24"/>
      <c r="HR804" s="24"/>
      <c r="HS804" s="24"/>
      <c r="HT804" s="24"/>
      <c r="HU804" s="24"/>
      <c r="HV804" s="24"/>
      <c r="HW804" s="24"/>
      <c r="HX804" s="24"/>
      <c r="HY804" s="24"/>
      <c r="HZ804" s="24"/>
      <c r="IA804" s="24"/>
      <c r="IB804" s="24"/>
      <c r="IC804" s="24"/>
      <c r="ID804" s="24"/>
      <c r="IE804" s="24"/>
      <c r="IF804" s="24"/>
      <c r="IG804" s="24"/>
      <c r="IH804" s="24"/>
      <c r="II804" s="24"/>
      <c r="IJ804" s="24"/>
      <c r="IK804" s="24"/>
      <c r="IL804" s="24"/>
      <c r="IM804" s="24"/>
      <c r="IN804" s="24"/>
      <c r="IO804" s="24"/>
      <c r="IP804" s="24"/>
      <c r="IQ804" s="24"/>
      <c r="IR804" s="24"/>
      <c r="IS804" s="24"/>
      <c r="IT804" s="24"/>
      <c r="IU804" s="24"/>
      <c r="IV804" s="24"/>
    </row>
    <row r="805" spans="1:256" s="22" customFormat="1" ht="11.25">
      <c r="A805" s="24"/>
      <c r="B805" s="24" t="s">
        <v>643</v>
      </c>
      <c r="C805" s="27"/>
      <c r="D805" s="27"/>
      <c r="E805" s="27"/>
      <c r="F805" s="27"/>
      <c r="G805" s="27"/>
      <c r="H805" s="27">
        <v>22.4</v>
      </c>
      <c r="I805" s="27">
        <v>7</v>
      </c>
      <c r="J805" s="27" t="s">
        <v>379</v>
      </c>
      <c r="K805" s="27" t="s">
        <v>874</v>
      </c>
      <c r="L805" s="27"/>
      <c r="M805" s="27"/>
      <c r="N805" s="27"/>
      <c r="O805" s="27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  <c r="FJ805" s="24"/>
      <c r="FK805" s="24"/>
      <c r="FL805" s="24"/>
      <c r="FM805" s="24"/>
      <c r="FN805" s="24"/>
      <c r="FO805" s="24"/>
      <c r="FP805" s="24"/>
      <c r="FQ805" s="24"/>
      <c r="FR805" s="24"/>
      <c r="FS805" s="24"/>
      <c r="FT805" s="24"/>
      <c r="FU805" s="24"/>
      <c r="FV805" s="24"/>
      <c r="FW805" s="24"/>
      <c r="FX805" s="24"/>
      <c r="FY805" s="24"/>
      <c r="FZ805" s="24"/>
      <c r="GA805" s="24"/>
      <c r="GB805" s="24"/>
      <c r="GC805" s="24"/>
      <c r="GD805" s="24"/>
      <c r="GE805" s="24"/>
      <c r="GF805" s="24"/>
      <c r="GG805" s="24"/>
      <c r="GH805" s="24"/>
      <c r="GI805" s="24"/>
      <c r="GJ805" s="24"/>
      <c r="GK805" s="24"/>
      <c r="GL805" s="24"/>
      <c r="GM805" s="24"/>
      <c r="GN805" s="24"/>
      <c r="GO805" s="24"/>
      <c r="GP805" s="24"/>
      <c r="GQ805" s="24"/>
      <c r="GR805" s="24"/>
      <c r="GS805" s="24"/>
      <c r="GT805" s="24"/>
      <c r="GU805" s="24"/>
      <c r="GV805" s="24"/>
      <c r="GW805" s="24"/>
      <c r="GX805" s="24"/>
      <c r="GY805" s="24"/>
      <c r="GZ805" s="24"/>
      <c r="HA805" s="24"/>
      <c r="HB805" s="24"/>
      <c r="HC805" s="24"/>
      <c r="HD805" s="24"/>
      <c r="HE805" s="24"/>
      <c r="HF805" s="24"/>
      <c r="HG805" s="24"/>
      <c r="HH805" s="24"/>
      <c r="HI805" s="24"/>
      <c r="HJ805" s="24"/>
      <c r="HK805" s="24"/>
      <c r="HL805" s="24"/>
      <c r="HM805" s="24"/>
      <c r="HN805" s="24"/>
      <c r="HO805" s="24"/>
      <c r="HP805" s="24"/>
      <c r="HQ805" s="24"/>
      <c r="HR805" s="24"/>
      <c r="HS805" s="24"/>
      <c r="HT805" s="24"/>
      <c r="HU805" s="24"/>
      <c r="HV805" s="24"/>
      <c r="HW805" s="24"/>
      <c r="HX805" s="24"/>
      <c r="HY805" s="24"/>
      <c r="HZ805" s="24"/>
      <c r="IA805" s="24"/>
      <c r="IB805" s="24"/>
      <c r="IC805" s="24"/>
      <c r="ID805" s="24"/>
      <c r="IE805" s="24"/>
      <c r="IF805" s="24"/>
      <c r="IG805" s="24"/>
      <c r="IH805" s="24"/>
      <c r="II805" s="24"/>
      <c r="IJ805" s="24"/>
      <c r="IK805" s="24"/>
      <c r="IL805" s="24"/>
      <c r="IM805" s="24"/>
      <c r="IN805" s="24"/>
      <c r="IO805" s="24"/>
      <c r="IP805" s="24"/>
      <c r="IQ805" s="24"/>
      <c r="IR805" s="24"/>
      <c r="IS805" s="24"/>
      <c r="IT805" s="24"/>
      <c r="IU805" s="24"/>
      <c r="IV805" s="24"/>
    </row>
    <row r="806" spans="1:256" s="22" customFormat="1" ht="11.25">
      <c r="A806" s="24"/>
      <c r="B806" s="24" t="s">
        <v>644</v>
      </c>
      <c r="C806" s="27"/>
      <c r="D806" s="27"/>
      <c r="E806" s="27"/>
      <c r="F806" s="27"/>
      <c r="G806" s="27"/>
      <c r="H806" s="27">
        <v>31</v>
      </c>
      <c r="I806" s="27">
        <v>14</v>
      </c>
      <c r="J806" s="27" t="s">
        <v>591</v>
      </c>
      <c r="K806" s="27" t="s">
        <v>875</v>
      </c>
      <c r="L806" s="27"/>
      <c r="M806" s="27"/>
      <c r="N806" s="27"/>
      <c r="O806" s="27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  <c r="FJ806" s="24"/>
      <c r="FK806" s="24"/>
      <c r="FL806" s="24"/>
      <c r="FM806" s="24"/>
      <c r="FN806" s="24"/>
      <c r="FO806" s="24"/>
      <c r="FP806" s="24"/>
      <c r="FQ806" s="24"/>
      <c r="FR806" s="24"/>
      <c r="FS806" s="24"/>
      <c r="FT806" s="24"/>
      <c r="FU806" s="24"/>
      <c r="FV806" s="24"/>
      <c r="FW806" s="24"/>
      <c r="FX806" s="24"/>
      <c r="FY806" s="24"/>
      <c r="FZ806" s="24"/>
      <c r="GA806" s="24"/>
      <c r="GB806" s="24"/>
      <c r="GC806" s="24"/>
      <c r="GD806" s="24"/>
      <c r="GE806" s="24"/>
      <c r="GF806" s="24"/>
      <c r="GG806" s="24"/>
      <c r="GH806" s="24"/>
      <c r="GI806" s="24"/>
      <c r="GJ806" s="24"/>
      <c r="GK806" s="24"/>
      <c r="GL806" s="24"/>
      <c r="GM806" s="24"/>
      <c r="GN806" s="24"/>
      <c r="GO806" s="24"/>
      <c r="GP806" s="24"/>
      <c r="GQ806" s="24"/>
      <c r="GR806" s="24"/>
      <c r="GS806" s="24"/>
      <c r="GT806" s="24"/>
      <c r="GU806" s="24"/>
      <c r="GV806" s="24"/>
      <c r="GW806" s="24"/>
      <c r="GX806" s="24"/>
      <c r="GY806" s="24"/>
      <c r="GZ806" s="24"/>
      <c r="HA806" s="24"/>
      <c r="HB806" s="24"/>
      <c r="HC806" s="24"/>
      <c r="HD806" s="24"/>
      <c r="HE806" s="24"/>
      <c r="HF806" s="24"/>
      <c r="HG806" s="24"/>
      <c r="HH806" s="24"/>
      <c r="HI806" s="24"/>
      <c r="HJ806" s="24"/>
      <c r="HK806" s="24"/>
      <c r="HL806" s="24"/>
      <c r="HM806" s="24"/>
      <c r="HN806" s="24"/>
      <c r="HO806" s="24"/>
      <c r="HP806" s="24"/>
      <c r="HQ806" s="24"/>
      <c r="HR806" s="24"/>
      <c r="HS806" s="24"/>
      <c r="HT806" s="24"/>
      <c r="HU806" s="24"/>
      <c r="HV806" s="24"/>
      <c r="HW806" s="24"/>
      <c r="HX806" s="24"/>
      <c r="HY806" s="24"/>
      <c r="HZ806" s="24"/>
      <c r="IA806" s="24"/>
      <c r="IB806" s="24"/>
      <c r="IC806" s="24"/>
      <c r="ID806" s="24"/>
      <c r="IE806" s="24"/>
      <c r="IF806" s="24"/>
      <c r="IG806" s="24"/>
      <c r="IH806" s="24"/>
      <c r="II806" s="24"/>
      <c r="IJ806" s="24"/>
      <c r="IK806" s="24"/>
      <c r="IL806" s="24"/>
      <c r="IM806" s="24"/>
      <c r="IN806" s="24"/>
      <c r="IO806" s="24"/>
      <c r="IP806" s="24"/>
      <c r="IQ806" s="24"/>
      <c r="IR806" s="24"/>
      <c r="IS806" s="24"/>
      <c r="IT806" s="24"/>
      <c r="IU806" s="24"/>
      <c r="IV806" s="24"/>
    </row>
    <row r="807" spans="1:256" s="22" customFormat="1" ht="11.25">
      <c r="A807" s="24"/>
      <c r="B807" s="24" t="s">
        <v>645</v>
      </c>
      <c r="C807" s="27"/>
      <c r="D807" s="27"/>
      <c r="E807" s="27"/>
      <c r="F807" s="27"/>
      <c r="G807" s="27"/>
      <c r="H807" s="27">
        <v>300</v>
      </c>
      <c r="I807" s="27">
        <v>0.01</v>
      </c>
      <c r="J807" s="27" t="s">
        <v>817</v>
      </c>
      <c r="K807" s="27" t="s">
        <v>876</v>
      </c>
      <c r="L807" s="27"/>
      <c r="M807" s="27"/>
      <c r="N807" s="27"/>
      <c r="O807" s="27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  <c r="FJ807" s="24"/>
      <c r="FK807" s="24"/>
      <c r="FL807" s="24"/>
      <c r="FM807" s="24"/>
      <c r="FN807" s="24"/>
      <c r="FO807" s="24"/>
      <c r="FP807" s="24"/>
      <c r="FQ807" s="24"/>
      <c r="FR807" s="24"/>
      <c r="FS807" s="24"/>
      <c r="FT807" s="24"/>
      <c r="FU807" s="24"/>
      <c r="FV807" s="24"/>
      <c r="FW807" s="24"/>
      <c r="FX807" s="24"/>
      <c r="FY807" s="24"/>
      <c r="FZ807" s="24"/>
      <c r="GA807" s="24"/>
      <c r="GB807" s="24"/>
      <c r="GC807" s="24"/>
      <c r="GD807" s="24"/>
      <c r="GE807" s="24"/>
      <c r="GF807" s="24"/>
      <c r="GG807" s="24"/>
      <c r="GH807" s="24"/>
      <c r="GI807" s="24"/>
      <c r="GJ807" s="24"/>
      <c r="GK807" s="24"/>
      <c r="GL807" s="24"/>
      <c r="GM807" s="24"/>
      <c r="GN807" s="24"/>
      <c r="GO807" s="24"/>
      <c r="GP807" s="24"/>
      <c r="GQ807" s="24"/>
      <c r="GR807" s="24"/>
      <c r="GS807" s="24"/>
      <c r="GT807" s="24"/>
      <c r="GU807" s="24"/>
      <c r="GV807" s="24"/>
      <c r="GW807" s="24"/>
      <c r="GX807" s="24"/>
      <c r="GY807" s="24"/>
      <c r="GZ807" s="24"/>
      <c r="HA807" s="24"/>
      <c r="HB807" s="24"/>
      <c r="HC807" s="24"/>
      <c r="HD807" s="24"/>
      <c r="HE807" s="24"/>
      <c r="HF807" s="24"/>
      <c r="HG807" s="24"/>
      <c r="HH807" s="24"/>
      <c r="HI807" s="24"/>
      <c r="HJ807" s="24"/>
      <c r="HK807" s="24"/>
      <c r="HL807" s="24"/>
      <c r="HM807" s="24"/>
      <c r="HN807" s="24"/>
      <c r="HO807" s="24"/>
      <c r="HP807" s="24"/>
      <c r="HQ807" s="24"/>
      <c r="HR807" s="24"/>
      <c r="HS807" s="24"/>
      <c r="HT807" s="24"/>
      <c r="HU807" s="24"/>
      <c r="HV807" s="24"/>
      <c r="HW807" s="24"/>
      <c r="HX807" s="24"/>
      <c r="HY807" s="24"/>
      <c r="HZ807" s="24"/>
      <c r="IA807" s="24"/>
      <c r="IB807" s="24"/>
      <c r="IC807" s="24"/>
      <c r="ID807" s="24"/>
      <c r="IE807" s="24"/>
      <c r="IF807" s="24"/>
      <c r="IG807" s="24"/>
      <c r="IH807" s="24"/>
      <c r="II807" s="24"/>
      <c r="IJ807" s="24"/>
      <c r="IK807" s="24"/>
      <c r="IL807" s="24"/>
      <c r="IM807" s="24"/>
      <c r="IN807" s="24"/>
      <c r="IO807" s="24"/>
      <c r="IP807" s="24"/>
      <c r="IQ807" s="24"/>
      <c r="IR807" s="24"/>
      <c r="IS807" s="24"/>
      <c r="IT807" s="24"/>
      <c r="IU807" s="24"/>
      <c r="IV807" s="24"/>
    </row>
    <row r="808" spans="1:256" s="22" customFormat="1" ht="11.25">
      <c r="A808" s="24"/>
      <c r="B808" s="24" t="s">
        <v>646</v>
      </c>
      <c r="C808" s="27"/>
      <c r="D808" s="27"/>
      <c r="E808" s="27"/>
      <c r="F808" s="27"/>
      <c r="G808" s="27"/>
      <c r="H808" s="27">
        <v>19.8</v>
      </c>
      <c r="I808" s="27">
        <v>3</v>
      </c>
      <c r="J808" s="27" t="s">
        <v>593</v>
      </c>
      <c r="K808" s="27" t="s">
        <v>877</v>
      </c>
      <c r="L808" s="27"/>
      <c r="M808" s="27"/>
      <c r="N808" s="27"/>
      <c r="O808" s="27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  <c r="FJ808" s="24"/>
      <c r="FK808" s="24"/>
      <c r="FL808" s="24"/>
      <c r="FM808" s="24"/>
      <c r="FN808" s="24"/>
      <c r="FO808" s="24"/>
      <c r="FP808" s="24"/>
      <c r="FQ808" s="24"/>
      <c r="FR808" s="24"/>
      <c r="FS808" s="24"/>
      <c r="FT808" s="24"/>
      <c r="FU808" s="24"/>
      <c r="FV808" s="24"/>
      <c r="FW808" s="24"/>
      <c r="FX808" s="24"/>
      <c r="FY808" s="24"/>
      <c r="FZ808" s="24"/>
      <c r="GA808" s="24"/>
      <c r="GB808" s="24"/>
      <c r="GC808" s="24"/>
      <c r="GD808" s="24"/>
      <c r="GE808" s="24"/>
      <c r="GF808" s="24"/>
      <c r="GG808" s="24"/>
      <c r="GH808" s="24"/>
      <c r="GI808" s="24"/>
      <c r="GJ808" s="24"/>
      <c r="GK808" s="24"/>
      <c r="GL808" s="24"/>
      <c r="GM808" s="24"/>
      <c r="GN808" s="24"/>
      <c r="GO808" s="24"/>
      <c r="GP808" s="24"/>
      <c r="GQ808" s="24"/>
      <c r="GR808" s="24"/>
      <c r="GS808" s="24"/>
      <c r="GT808" s="24"/>
      <c r="GU808" s="24"/>
      <c r="GV808" s="24"/>
      <c r="GW808" s="24"/>
      <c r="GX808" s="24"/>
      <c r="GY808" s="24"/>
      <c r="GZ808" s="24"/>
      <c r="HA808" s="24"/>
      <c r="HB808" s="24"/>
      <c r="HC808" s="24"/>
      <c r="HD808" s="24"/>
      <c r="HE808" s="24"/>
      <c r="HF808" s="24"/>
      <c r="HG808" s="24"/>
      <c r="HH808" s="24"/>
      <c r="HI808" s="24"/>
      <c r="HJ808" s="24"/>
      <c r="HK808" s="24"/>
      <c r="HL808" s="24"/>
      <c r="HM808" s="24"/>
      <c r="HN808" s="24"/>
      <c r="HO808" s="24"/>
      <c r="HP808" s="24"/>
      <c r="HQ808" s="24"/>
      <c r="HR808" s="24"/>
      <c r="HS808" s="24"/>
      <c r="HT808" s="24"/>
      <c r="HU808" s="24"/>
      <c r="HV808" s="24"/>
      <c r="HW808" s="24"/>
      <c r="HX808" s="24"/>
      <c r="HY808" s="24"/>
      <c r="HZ808" s="24"/>
      <c r="IA808" s="24"/>
      <c r="IB808" s="24"/>
      <c r="IC808" s="24"/>
      <c r="ID808" s="24"/>
      <c r="IE808" s="24"/>
      <c r="IF808" s="24"/>
      <c r="IG808" s="24"/>
      <c r="IH808" s="24"/>
      <c r="II808" s="24"/>
      <c r="IJ808" s="24"/>
      <c r="IK808" s="24"/>
      <c r="IL808" s="24"/>
      <c r="IM808" s="24"/>
      <c r="IN808" s="24"/>
      <c r="IO808" s="24"/>
      <c r="IP808" s="24"/>
      <c r="IQ808" s="24"/>
      <c r="IR808" s="24"/>
      <c r="IS808" s="24"/>
      <c r="IT808" s="24"/>
      <c r="IU808" s="24"/>
      <c r="IV808" s="24"/>
    </row>
    <row r="809" spans="1:256" s="22" customFormat="1" ht="11.25">
      <c r="A809" s="24"/>
      <c r="B809" s="24" t="s">
        <v>647</v>
      </c>
      <c r="C809" s="27"/>
      <c r="D809" s="27"/>
      <c r="E809" s="27"/>
      <c r="F809" s="27"/>
      <c r="G809" s="27"/>
      <c r="H809" s="27">
        <v>132.8</v>
      </c>
      <c r="I809" s="27">
        <v>220</v>
      </c>
      <c r="J809" s="27" t="s">
        <v>591</v>
      </c>
      <c r="K809" s="27" t="s">
        <v>878</v>
      </c>
      <c r="L809" s="27"/>
      <c r="M809" s="27"/>
      <c r="N809" s="27"/>
      <c r="O809" s="27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  <c r="FJ809" s="24"/>
      <c r="FK809" s="24"/>
      <c r="FL809" s="24"/>
      <c r="FM809" s="24"/>
      <c r="FN809" s="24"/>
      <c r="FO809" s="24"/>
      <c r="FP809" s="24"/>
      <c r="FQ809" s="24"/>
      <c r="FR809" s="24"/>
      <c r="FS809" s="24"/>
      <c r="FT809" s="24"/>
      <c r="FU809" s="24"/>
      <c r="FV809" s="24"/>
      <c r="FW809" s="24"/>
      <c r="FX809" s="24"/>
      <c r="FY809" s="24"/>
      <c r="FZ809" s="24"/>
      <c r="GA809" s="24"/>
      <c r="GB809" s="24"/>
      <c r="GC809" s="24"/>
      <c r="GD809" s="24"/>
      <c r="GE809" s="24"/>
      <c r="GF809" s="24"/>
      <c r="GG809" s="24"/>
      <c r="GH809" s="24"/>
      <c r="GI809" s="24"/>
      <c r="GJ809" s="24"/>
      <c r="GK809" s="24"/>
      <c r="GL809" s="24"/>
      <c r="GM809" s="24"/>
      <c r="GN809" s="24"/>
      <c r="GO809" s="24"/>
      <c r="GP809" s="24"/>
      <c r="GQ809" s="24"/>
      <c r="GR809" s="24"/>
      <c r="GS809" s="24"/>
      <c r="GT809" s="24"/>
      <c r="GU809" s="24"/>
      <c r="GV809" s="24"/>
      <c r="GW809" s="24"/>
      <c r="GX809" s="24"/>
      <c r="GY809" s="24"/>
      <c r="GZ809" s="24"/>
      <c r="HA809" s="24"/>
      <c r="HB809" s="24"/>
      <c r="HC809" s="24"/>
      <c r="HD809" s="24"/>
      <c r="HE809" s="24"/>
      <c r="HF809" s="24"/>
      <c r="HG809" s="24"/>
      <c r="HH809" s="24"/>
      <c r="HI809" s="24"/>
      <c r="HJ809" s="24"/>
      <c r="HK809" s="24"/>
      <c r="HL809" s="24"/>
      <c r="HM809" s="24"/>
      <c r="HN809" s="24"/>
      <c r="HO809" s="24"/>
      <c r="HP809" s="24"/>
      <c r="HQ809" s="24"/>
      <c r="HR809" s="24"/>
      <c r="HS809" s="24"/>
      <c r="HT809" s="24"/>
      <c r="HU809" s="24"/>
      <c r="HV809" s="24"/>
      <c r="HW809" s="24"/>
      <c r="HX809" s="24"/>
      <c r="HY809" s="24"/>
      <c r="HZ809" s="24"/>
      <c r="IA809" s="24"/>
      <c r="IB809" s="24"/>
      <c r="IC809" s="24"/>
      <c r="ID809" s="24"/>
      <c r="IE809" s="24"/>
      <c r="IF809" s="24"/>
      <c r="IG809" s="24"/>
      <c r="IH809" s="24"/>
      <c r="II809" s="24"/>
      <c r="IJ809" s="24"/>
      <c r="IK809" s="24"/>
      <c r="IL809" s="24"/>
      <c r="IM809" s="24"/>
      <c r="IN809" s="24"/>
      <c r="IO809" s="24"/>
      <c r="IP809" s="24"/>
      <c r="IQ809" s="24"/>
      <c r="IR809" s="24"/>
      <c r="IS809" s="24"/>
      <c r="IT809" s="24"/>
      <c r="IU809" s="24"/>
      <c r="IV809" s="24"/>
    </row>
    <row r="810" spans="1:256" s="22" customFormat="1" ht="11.25">
      <c r="A810" s="24"/>
      <c r="B810" s="24" t="s">
        <v>648</v>
      </c>
      <c r="C810" s="27"/>
      <c r="D810" s="27"/>
      <c r="E810" s="27"/>
      <c r="F810" s="27"/>
      <c r="G810" s="27"/>
      <c r="H810" s="27">
        <v>8</v>
      </c>
      <c r="I810" s="27">
        <v>0.01</v>
      </c>
      <c r="J810" s="27" t="s">
        <v>591</v>
      </c>
      <c r="K810" s="27" t="s">
        <v>879</v>
      </c>
      <c r="L810" s="27"/>
      <c r="M810" s="27"/>
      <c r="N810" s="27"/>
      <c r="O810" s="27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  <c r="FJ810" s="24"/>
      <c r="FK810" s="24"/>
      <c r="FL810" s="24"/>
      <c r="FM810" s="24"/>
      <c r="FN810" s="24"/>
      <c r="FO810" s="24"/>
      <c r="FP810" s="24"/>
      <c r="FQ810" s="24"/>
      <c r="FR810" s="24"/>
      <c r="FS810" s="24"/>
      <c r="FT810" s="24"/>
      <c r="FU810" s="24"/>
      <c r="FV810" s="24"/>
      <c r="FW810" s="24"/>
      <c r="FX810" s="24"/>
      <c r="FY810" s="24"/>
      <c r="FZ810" s="24"/>
      <c r="GA810" s="24"/>
      <c r="GB810" s="24"/>
      <c r="GC810" s="24"/>
      <c r="GD810" s="24"/>
      <c r="GE810" s="24"/>
      <c r="GF810" s="24"/>
      <c r="GG810" s="24"/>
      <c r="GH810" s="24"/>
      <c r="GI810" s="24"/>
      <c r="GJ810" s="24"/>
      <c r="GK810" s="24"/>
      <c r="GL810" s="24"/>
      <c r="GM810" s="24"/>
      <c r="GN810" s="24"/>
      <c r="GO810" s="24"/>
      <c r="GP810" s="24"/>
      <c r="GQ810" s="24"/>
      <c r="GR810" s="24"/>
      <c r="GS810" s="24"/>
      <c r="GT810" s="24"/>
      <c r="GU810" s="24"/>
      <c r="GV810" s="24"/>
      <c r="GW810" s="24"/>
      <c r="GX810" s="24"/>
      <c r="GY810" s="24"/>
      <c r="GZ810" s="24"/>
      <c r="HA810" s="24"/>
      <c r="HB810" s="24"/>
      <c r="HC810" s="24"/>
      <c r="HD810" s="24"/>
      <c r="HE810" s="24"/>
      <c r="HF810" s="24"/>
      <c r="HG810" s="24"/>
      <c r="HH810" s="24"/>
      <c r="HI810" s="24"/>
      <c r="HJ810" s="24"/>
      <c r="HK810" s="24"/>
      <c r="HL810" s="24"/>
      <c r="HM810" s="24"/>
      <c r="HN810" s="24"/>
      <c r="HO810" s="24"/>
      <c r="HP810" s="24"/>
      <c r="HQ810" s="24"/>
      <c r="HR810" s="24"/>
      <c r="HS810" s="24"/>
      <c r="HT810" s="24"/>
      <c r="HU810" s="24"/>
      <c r="HV810" s="24"/>
      <c r="HW810" s="24"/>
      <c r="HX810" s="24"/>
      <c r="HY810" s="24"/>
      <c r="HZ810" s="24"/>
      <c r="IA810" s="24"/>
      <c r="IB810" s="24"/>
      <c r="IC810" s="24"/>
      <c r="ID810" s="24"/>
      <c r="IE810" s="24"/>
      <c r="IF810" s="24"/>
      <c r="IG810" s="24"/>
      <c r="IH810" s="24"/>
      <c r="II810" s="24"/>
      <c r="IJ810" s="24"/>
      <c r="IK810" s="24"/>
      <c r="IL810" s="24"/>
      <c r="IM810" s="24"/>
      <c r="IN810" s="24"/>
      <c r="IO810" s="24"/>
      <c r="IP810" s="24"/>
      <c r="IQ810" s="24"/>
      <c r="IR810" s="24"/>
      <c r="IS810" s="24"/>
      <c r="IT810" s="24"/>
      <c r="IU810" s="24"/>
      <c r="IV810" s="24"/>
    </row>
    <row r="811" spans="1:256" s="22" customFormat="1" ht="11.25">
      <c r="A811" s="24"/>
      <c r="B811" s="24" t="s">
        <v>649</v>
      </c>
      <c r="C811" s="27"/>
      <c r="D811" s="27"/>
      <c r="E811" s="27"/>
      <c r="F811" s="27"/>
      <c r="G811" s="27"/>
      <c r="H811" s="27">
        <v>22</v>
      </c>
      <c r="I811" s="27">
        <v>12</v>
      </c>
      <c r="J811" s="27" t="s">
        <v>591</v>
      </c>
      <c r="K811" s="27" t="s">
        <v>880</v>
      </c>
      <c r="L811" s="27"/>
      <c r="M811" s="27"/>
      <c r="N811" s="27"/>
      <c r="O811" s="27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  <c r="FJ811" s="24"/>
      <c r="FK811" s="24"/>
      <c r="FL811" s="24"/>
      <c r="FM811" s="24"/>
      <c r="FN811" s="24"/>
      <c r="FO811" s="24"/>
      <c r="FP811" s="24"/>
      <c r="FQ811" s="24"/>
      <c r="FR811" s="24"/>
      <c r="FS811" s="24"/>
      <c r="FT811" s="24"/>
      <c r="FU811" s="24"/>
      <c r="FV811" s="24"/>
      <c r="FW811" s="24"/>
      <c r="FX811" s="24"/>
      <c r="FY811" s="24"/>
      <c r="FZ811" s="24"/>
      <c r="GA811" s="24"/>
      <c r="GB811" s="24"/>
      <c r="GC811" s="24"/>
      <c r="GD811" s="24"/>
      <c r="GE811" s="24"/>
      <c r="GF811" s="24"/>
      <c r="GG811" s="24"/>
      <c r="GH811" s="24"/>
      <c r="GI811" s="24"/>
      <c r="GJ811" s="24"/>
      <c r="GK811" s="24"/>
      <c r="GL811" s="24"/>
      <c r="GM811" s="24"/>
      <c r="GN811" s="24"/>
      <c r="GO811" s="24"/>
      <c r="GP811" s="24"/>
      <c r="GQ811" s="24"/>
      <c r="GR811" s="24"/>
      <c r="GS811" s="24"/>
      <c r="GT811" s="24"/>
      <c r="GU811" s="24"/>
      <c r="GV811" s="24"/>
      <c r="GW811" s="24"/>
      <c r="GX811" s="24"/>
      <c r="GY811" s="24"/>
      <c r="GZ811" s="24"/>
      <c r="HA811" s="24"/>
      <c r="HB811" s="24"/>
      <c r="HC811" s="24"/>
      <c r="HD811" s="24"/>
      <c r="HE811" s="24"/>
      <c r="HF811" s="24"/>
      <c r="HG811" s="24"/>
      <c r="HH811" s="24"/>
      <c r="HI811" s="24"/>
      <c r="HJ811" s="24"/>
      <c r="HK811" s="24"/>
      <c r="HL811" s="24"/>
      <c r="HM811" s="24"/>
      <c r="HN811" s="24"/>
      <c r="HO811" s="24"/>
      <c r="HP811" s="24"/>
      <c r="HQ811" s="24"/>
      <c r="HR811" s="24"/>
      <c r="HS811" s="24"/>
      <c r="HT811" s="24"/>
      <c r="HU811" s="24"/>
      <c r="HV811" s="24"/>
      <c r="HW811" s="24"/>
      <c r="HX811" s="24"/>
      <c r="HY811" s="24"/>
      <c r="HZ811" s="24"/>
      <c r="IA811" s="24"/>
      <c r="IB811" s="24"/>
      <c r="IC811" s="24"/>
      <c r="ID811" s="24"/>
      <c r="IE811" s="24"/>
      <c r="IF811" s="24"/>
      <c r="IG811" s="24"/>
      <c r="IH811" s="24"/>
      <c r="II811" s="24"/>
      <c r="IJ811" s="24"/>
      <c r="IK811" s="24"/>
      <c r="IL811" s="24"/>
      <c r="IM811" s="24"/>
      <c r="IN811" s="24"/>
      <c r="IO811" s="24"/>
      <c r="IP811" s="24"/>
      <c r="IQ811" s="24"/>
      <c r="IR811" s="24"/>
      <c r="IS811" s="24"/>
      <c r="IT811" s="24"/>
      <c r="IU811" s="24"/>
      <c r="IV811" s="24"/>
    </row>
    <row r="812" spans="1:256" s="22" customFormat="1" ht="11.25">
      <c r="A812" s="24"/>
      <c r="B812" s="24" t="s">
        <v>650</v>
      </c>
      <c r="C812" s="27"/>
      <c r="D812" s="27"/>
      <c r="E812" s="27"/>
      <c r="F812" s="27"/>
      <c r="G812" s="27"/>
      <c r="H812" s="27">
        <v>3.2</v>
      </c>
      <c r="I812" s="27">
        <v>1</v>
      </c>
      <c r="J812" s="27" t="s">
        <v>379</v>
      </c>
      <c r="K812" s="27" t="s">
        <v>881</v>
      </c>
      <c r="L812" s="27"/>
      <c r="M812" s="27"/>
      <c r="N812" s="27"/>
      <c r="O812" s="27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  <c r="FJ812" s="24"/>
      <c r="FK812" s="24"/>
      <c r="FL812" s="24"/>
      <c r="FM812" s="24"/>
      <c r="FN812" s="24"/>
      <c r="FO812" s="24"/>
      <c r="FP812" s="24"/>
      <c r="FQ812" s="24"/>
      <c r="FR812" s="24"/>
      <c r="FS812" s="24"/>
      <c r="FT812" s="24"/>
      <c r="FU812" s="24"/>
      <c r="FV812" s="24"/>
      <c r="FW812" s="24"/>
      <c r="FX812" s="24"/>
      <c r="FY812" s="24"/>
      <c r="FZ812" s="24"/>
      <c r="GA812" s="24"/>
      <c r="GB812" s="24"/>
      <c r="GC812" s="24"/>
      <c r="GD812" s="24"/>
      <c r="GE812" s="24"/>
      <c r="GF812" s="24"/>
      <c r="GG812" s="24"/>
      <c r="GH812" s="24"/>
      <c r="GI812" s="24"/>
      <c r="GJ812" s="24"/>
      <c r="GK812" s="24"/>
      <c r="GL812" s="24"/>
      <c r="GM812" s="24"/>
      <c r="GN812" s="24"/>
      <c r="GO812" s="24"/>
      <c r="GP812" s="24"/>
      <c r="GQ812" s="24"/>
      <c r="GR812" s="24"/>
      <c r="GS812" s="24"/>
      <c r="GT812" s="24"/>
      <c r="GU812" s="24"/>
      <c r="GV812" s="24"/>
      <c r="GW812" s="24"/>
      <c r="GX812" s="24"/>
      <c r="GY812" s="24"/>
      <c r="GZ812" s="24"/>
      <c r="HA812" s="24"/>
      <c r="HB812" s="24"/>
      <c r="HC812" s="24"/>
      <c r="HD812" s="24"/>
      <c r="HE812" s="24"/>
      <c r="HF812" s="24"/>
      <c r="HG812" s="24"/>
      <c r="HH812" s="24"/>
      <c r="HI812" s="24"/>
      <c r="HJ812" s="24"/>
      <c r="HK812" s="24"/>
      <c r="HL812" s="24"/>
      <c r="HM812" s="24"/>
      <c r="HN812" s="24"/>
      <c r="HO812" s="24"/>
      <c r="HP812" s="24"/>
      <c r="HQ812" s="24"/>
      <c r="HR812" s="24"/>
      <c r="HS812" s="24"/>
      <c r="HT812" s="24"/>
      <c r="HU812" s="24"/>
      <c r="HV812" s="24"/>
      <c r="HW812" s="24"/>
      <c r="HX812" s="24"/>
      <c r="HY812" s="24"/>
      <c r="HZ812" s="24"/>
      <c r="IA812" s="24"/>
      <c r="IB812" s="24"/>
      <c r="IC812" s="24"/>
      <c r="ID812" s="24"/>
      <c r="IE812" s="24"/>
      <c r="IF812" s="24"/>
      <c r="IG812" s="24"/>
      <c r="IH812" s="24"/>
      <c r="II812" s="24"/>
      <c r="IJ812" s="24"/>
      <c r="IK812" s="24"/>
      <c r="IL812" s="24"/>
      <c r="IM812" s="24"/>
      <c r="IN812" s="24"/>
      <c r="IO812" s="24"/>
      <c r="IP812" s="24"/>
      <c r="IQ812" s="24"/>
      <c r="IR812" s="24"/>
      <c r="IS812" s="24"/>
      <c r="IT812" s="24"/>
      <c r="IU812" s="24"/>
      <c r="IV812" s="24"/>
    </row>
    <row r="813" spans="1:256" s="22" customFormat="1" ht="11.25">
      <c r="A813" s="24"/>
      <c r="B813" s="24" t="s">
        <v>651</v>
      </c>
      <c r="C813" s="27"/>
      <c r="D813" s="27"/>
      <c r="E813" s="27"/>
      <c r="F813" s="27"/>
      <c r="G813" s="27"/>
      <c r="H813" s="27">
        <v>230</v>
      </c>
      <c r="I813" s="27">
        <v>65</v>
      </c>
      <c r="J813" s="27" t="s">
        <v>591</v>
      </c>
      <c r="K813" s="27" t="s">
        <v>882</v>
      </c>
      <c r="L813" s="27"/>
      <c r="M813" s="27"/>
      <c r="N813" s="27"/>
      <c r="O813" s="27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  <c r="FJ813" s="24"/>
      <c r="FK813" s="24"/>
      <c r="FL813" s="24"/>
      <c r="FM813" s="24"/>
      <c r="FN813" s="24"/>
      <c r="FO813" s="24"/>
      <c r="FP813" s="24"/>
      <c r="FQ813" s="24"/>
      <c r="FR813" s="24"/>
      <c r="FS813" s="24"/>
      <c r="FT813" s="24"/>
      <c r="FU813" s="24"/>
      <c r="FV813" s="24"/>
      <c r="FW813" s="24"/>
      <c r="FX813" s="24"/>
      <c r="FY813" s="24"/>
      <c r="FZ813" s="24"/>
      <c r="GA813" s="24"/>
      <c r="GB813" s="24"/>
      <c r="GC813" s="24"/>
      <c r="GD813" s="24"/>
      <c r="GE813" s="24"/>
      <c r="GF813" s="24"/>
      <c r="GG813" s="24"/>
      <c r="GH813" s="24"/>
      <c r="GI813" s="24"/>
      <c r="GJ813" s="24"/>
      <c r="GK813" s="24"/>
      <c r="GL813" s="24"/>
      <c r="GM813" s="24"/>
      <c r="GN813" s="24"/>
      <c r="GO813" s="24"/>
      <c r="GP813" s="24"/>
      <c r="GQ813" s="24"/>
      <c r="GR813" s="24"/>
      <c r="GS813" s="24"/>
      <c r="GT813" s="24"/>
      <c r="GU813" s="24"/>
      <c r="GV813" s="24"/>
      <c r="GW813" s="24"/>
      <c r="GX813" s="24"/>
      <c r="GY813" s="24"/>
      <c r="GZ813" s="24"/>
      <c r="HA813" s="24"/>
      <c r="HB813" s="24"/>
      <c r="HC813" s="24"/>
      <c r="HD813" s="24"/>
      <c r="HE813" s="24"/>
      <c r="HF813" s="24"/>
      <c r="HG813" s="24"/>
      <c r="HH813" s="24"/>
      <c r="HI813" s="24"/>
      <c r="HJ813" s="24"/>
      <c r="HK813" s="24"/>
      <c r="HL813" s="24"/>
      <c r="HM813" s="24"/>
      <c r="HN813" s="24"/>
      <c r="HO813" s="24"/>
      <c r="HP813" s="24"/>
      <c r="HQ813" s="24"/>
      <c r="HR813" s="24"/>
      <c r="HS813" s="24"/>
      <c r="HT813" s="24"/>
      <c r="HU813" s="24"/>
      <c r="HV813" s="24"/>
      <c r="HW813" s="24"/>
      <c r="HX813" s="24"/>
      <c r="HY813" s="24"/>
      <c r="HZ813" s="24"/>
      <c r="IA813" s="24"/>
      <c r="IB813" s="24"/>
      <c r="IC813" s="24"/>
      <c r="ID813" s="24"/>
      <c r="IE813" s="24"/>
      <c r="IF813" s="24"/>
      <c r="IG813" s="24"/>
      <c r="IH813" s="24"/>
      <c r="II813" s="24"/>
      <c r="IJ813" s="24"/>
      <c r="IK813" s="24"/>
      <c r="IL813" s="24"/>
      <c r="IM813" s="24"/>
      <c r="IN813" s="24"/>
      <c r="IO813" s="24"/>
      <c r="IP813" s="24"/>
      <c r="IQ813" s="24"/>
      <c r="IR813" s="24"/>
      <c r="IS813" s="24"/>
      <c r="IT813" s="24"/>
      <c r="IU813" s="24"/>
      <c r="IV813" s="24"/>
    </row>
    <row r="814" spans="1:256" s="22" customFormat="1" ht="11.25">
      <c r="A814" s="24"/>
      <c r="B814" s="24" t="s">
        <v>652</v>
      </c>
      <c r="C814" s="27"/>
      <c r="D814" s="27"/>
      <c r="E814" s="27"/>
      <c r="F814" s="27"/>
      <c r="G814" s="27"/>
      <c r="H814" s="27">
        <v>2200</v>
      </c>
      <c r="I814" s="27">
        <v>3000</v>
      </c>
      <c r="J814" s="27" t="s">
        <v>591</v>
      </c>
      <c r="K814" s="27" t="s">
        <v>883</v>
      </c>
      <c r="L814" s="27"/>
      <c r="M814" s="27"/>
      <c r="N814" s="27"/>
      <c r="O814" s="27" t="s">
        <v>884</v>
      </c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  <c r="FJ814" s="24"/>
      <c r="FK814" s="24"/>
      <c r="FL814" s="24"/>
      <c r="FM814" s="24"/>
      <c r="FN814" s="24"/>
      <c r="FO814" s="24"/>
      <c r="FP814" s="24"/>
      <c r="FQ814" s="24"/>
      <c r="FR814" s="24"/>
      <c r="FS814" s="24"/>
      <c r="FT814" s="24"/>
      <c r="FU814" s="24"/>
      <c r="FV814" s="24"/>
      <c r="FW814" s="24"/>
      <c r="FX814" s="24"/>
      <c r="FY814" s="24"/>
      <c r="FZ814" s="24"/>
      <c r="GA814" s="24"/>
      <c r="GB814" s="24"/>
      <c r="GC814" s="24"/>
      <c r="GD814" s="24"/>
      <c r="GE814" s="24"/>
      <c r="GF814" s="24"/>
      <c r="GG814" s="24"/>
      <c r="GH814" s="24"/>
      <c r="GI814" s="24"/>
      <c r="GJ814" s="24"/>
      <c r="GK814" s="24"/>
      <c r="GL814" s="24"/>
      <c r="GM814" s="24"/>
      <c r="GN814" s="24"/>
      <c r="GO814" s="24"/>
      <c r="GP814" s="24"/>
      <c r="GQ814" s="24"/>
      <c r="GR814" s="24"/>
      <c r="GS814" s="24"/>
      <c r="GT814" s="24"/>
      <c r="GU814" s="24"/>
      <c r="GV814" s="24"/>
      <c r="GW814" s="24"/>
      <c r="GX814" s="24"/>
      <c r="GY814" s="24"/>
      <c r="GZ814" s="24"/>
      <c r="HA814" s="24"/>
      <c r="HB814" s="24"/>
      <c r="HC814" s="24"/>
      <c r="HD814" s="24"/>
      <c r="HE814" s="24"/>
      <c r="HF814" s="24"/>
      <c r="HG814" s="24"/>
      <c r="HH814" s="24"/>
      <c r="HI814" s="24"/>
      <c r="HJ814" s="24"/>
      <c r="HK814" s="24"/>
      <c r="HL814" s="24"/>
      <c r="HM814" s="24"/>
      <c r="HN814" s="24"/>
      <c r="HO814" s="24"/>
      <c r="HP814" s="24"/>
      <c r="HQ814" s="24"/>
      <c r="HR814" s="24"/>
      <c r="HS814" s="24"/>
      <c r="HT814" s="24"/>
      <c r="HU814" s="24"/>
      <c r="HV814" s="24"/>
      <c r="HW814" s="24"/>
      <c r="HX814" s="24"/>
      <c r="HY814" s="24"/>
      <c r="HZ814" s="24"/>
      <c r="IA814" s="24"/>
      <c r="IB814" s="24"/>
      <c r="IC814" s="24"/>
      <c r="ID814" s="24"/>
      <c r="IE814" s="24"/>
      <c r="IF814" s="24"/>
      <c r="IG814" s="24"/>
      <c r="IH814" s="24"/>
      <c r="II814" s="24"/>
      <c r="IJ814" s="24"/>
      <c r="IK814" s="24"/>
      <c r="IL814" s="24"/>
      <c r="IM814" s="24"/>
      <c r="IN814" s="24"/>
      <c r="IO814" s="24"/>
      <c r="IP814" s="24"/>
      <c r="IQ814" s="24"/>
      <c r="IR814" s="24"/>
      <c r="IS814" s="24"/>
      <c r="IT814" s="24"/>
      <c r="IU814" s="24"/>
      <c r="IV814" s="24"/>
    </row>
    <row r="815" spans="1:256" s="22" customFormat="1" ht="11.25">
      <c r="A815" s="24"/>
      <c r="B815" s="24" t="s">
        <v>653</v>
      </c>
      <c r="C815" s="27"/>
      <c r="D815" s="27"/>
      <c r="E815" s="27"/>
      <c r="F815" s="27"/>
      <c r="G815" s="27"/>
      <c r="H815" s="27">
        <v>13.3</v>
      </c>
      <c r="I815" s="27">
        <v>10</v>
      </c>
      <c r="J815" s="27" t="s">
        <v>593</v>
      </c>
      <c r="K815" s="27" t="s">
        <v>885</v>
      </c>
      <c r="L815" s="27"/>
      <c r="M815" s="27"/>
      <c r="N815" s="27"/>
      <c r="O815" s="27" t="s">
        <v>886</v>
      </c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  <c r="FJ815" s="24"/>
      <c r="FK815" s="24"/>
      <c r="FL815" s="24"/>
      <c r="FM815" s="24"/>
      <c r="FN815" s="24"/>
      <c r="FO815" s="24"/>
      <c r="FP815" s="24"/>
      <c r="FQ815" s="24"/>
      <c r="FR815" s="24"/>
      <c r="FS815" s="24"/>
      <c r="FT815" s="24"/>
      <c r="FU815" s="24"/>
      <c r="FV815" s="24"/>
      <c r="FW815" s="24"/>
      <c r="FX815" s="24"/>
      <c r="FY815" s="24"/>
      <c r="FZ815" s="24"/>
      <c r="GA815" s="24"/>
      <c r="GB815" s="24"/>
      <c r="GC815" s="24"/>
      <c r="GD815" s="24"/>
      <c r="GE815" s="24"/>
      <c r="GF815" s="24"/>
      <c r="GG815" s="24"/>
      <c r="GH815" s="24"/>
      <c r="GI815" s="24"/>
      <c r="GJ815" s="24"/>
      <c r="GK815" s="24"/>
      <c r="GL815" s="24"/>
      <c r="GM815" s="24"/>
      <c r="GN815" s="24"/>
      <c r="GO815" s="24"/>
      <c r="GP815" s="24"/>
      <c r="GQ815" s="24"/>
      <c r="GR815" s="24"/>
      <c r="GS815" s="24"/>
      <c r="GT815" s="24"/>
      <c r="GU815" s="24"/>
      <c r="GV815" s="24"/>
      <c r="GW815" s="24"/>
      <c r="GX815" s="24"/>
      <c r="GY815" s="24"/>
      <c r="GZ815" s="24"/>
      <c r="HA815" s="24"/>
      <c r="HB815" s="24"/>
      <c r="HC815" s="24"/>
      <c r="HD815" s="24"/>
      <c r="HE815" s="24"/>
      <c r="HF815" s="24"/>
      <c r="HG815" s="24"/>
      <c r="HH815" s="24"/>
      <c r="HI815" s="24"/>
      <c r="HJ815" s="24"/>
      <c r="HK815" s="24"/>
      <c r="HL815" s="24"/>
      <c r="HM815" s="24"/>
      <c r="HN815" s="24"/>
      <c r="HO815" s="24"/>
      <c r="HP815" s="24"/>
      <c r="HQ815" s="24"/>
      <c r="HR815" s="24"/>
      <c r="HS815" s="24"/>
      <c r="HT815" s="24"/>
      <c r="HU815" s="24"/>
      <c r="HV815" s="24"/>
      <c r="HW815" s="24"/>
      <c r="HX815" s="24"/>
      <c r="HY815" s="24"/>
      <c r="HZ815" s="24"/>
      <c r="IA815" s="24"/>
      <c r="IB815" s="24"/>
      <c r="IC815" s="24"/>
      <c r="ID815" s="24"/>
      <c r="IE815" s="24"/>
      <c r="IF815" s="24"/>
      <c r="IG815" s="24"/>
      <c r="IH815" s="24"/>
      <c r="II815" s="24"/>
      <c r="IJ815" s="24"/>
      <c r="IK815" s="24"/>
      <c r="IL815" s="24"/>
      <c r="IM815" s="24"/>
      <c r="IN815" s="24"/>
      <c r="IO815" s="24"/>
      <c r="IP815" s="24"/>
      <c r="IQ815" s="24"/>
      <c r="IR815" s="24"/>
      <c r="IS815" s="24"/>
      <c r="IT815" s="24"/>
      <c r="IU815" s="24"/>
      <c r="IV815" s="24"/>
    </row>
    <row r="816" spans="1:256" s="22" customFormat="1" ht="11.25">
      <c r="A816" s="24"/>
      <c r="B816" s="24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  <c r="FJ816" s="24"/>
      <c r="FK816" s="24"/>
      <c r="FL816" s="24"/>
      <c r="FM816" s="24"/>
      <c r="FN816" s="24"/>
      <c r="FO816" s="24"/>
      <c r="FP816" s="24"/>
      <c r="FQ816" s="24"/>
      <c r="FR816" s="24"/>
      <c r="FS816" s="24"/>
      <c r="FT816" s="24"/>
      <c r="FU816" s="24"/>
      <c r="FV816" s="24"/>
      <c r="FW816" s="24"/>
      <c r="FX816" s="24"/>
      <c r="FY816" s="24"/>
      <c r="FZ816" s="24"/>
      <c r="GA816" s="24"/>
      <c r="GB816" s="24"/>
      <c r="GC816" s="24"/>
      <c r="GD816" s="24"/>
      <c r="GE816" s="24"/>
      <c r="GF816" s="24"/>
      <c r="GG816" s="24"/>
      <c r="GH816" s="24"/>
      <c r="GI816" s="24"/>
      <c r="GJ816" s="24"/>
      <c r="GK816" s="24"/>
      <c r="GL816" s="24"/>
      <c r="GM816" s="24"/>
      <c r="GN816" s="24"/>
      <c r="GO816" s="24"/>
      <c r="GP816" s="24"/>
      <c r="GQ816" s="24"/>
      <c r="GR816" s="24"/>
      <c r="GS816" s="24"/>
      <c r="GT816" s="24"/>
      <c r="GU816" s="24"/>
      <c r="GV816" s="24"/>
      <c r="GW816" s="24"/>
      <c r="GX816" s="24"/>
      <c r="GY816" s="24"/>
      <c r="GZ816" s="24"/>
      <c r="HA816" s="24"/>
      <c r="HB816" s="24"/>
      <c r="HC816" s="24"/>
      <c r="HD816" s="24"/>
      <c r="HE816" s="24"/>
      <c r="HF816" s="24"/>
      <c r="HG816" s="24"/>
      <c r="HH816" s="24"/>
      <c r="HI816" s="24"/>
      <c r="HJ816" s="24"/>
      <c r="HK816" s="24"/>
      <c r="HL816" s="24"/>
      <c r="HM816" s="24"/>
      <c r="HN816" s="24"/>
      <c r="HO816" s="24"/>
      <c r="HP816" s="24"/>
      <c r="HQ816" s="24"/>
      <c r="HR816" s="24"/>
      <c r="HS816" s="24"/>
      <c r="HT816" s="24"/>
      <c r="HU816" s="24"/>
      <c r="HV816" s="24"/>
      <c r="HW816" s="24"/>
      <c r="HX816" s="24"/>
      <c r="HY816" s="24"/>
      <c r="HZ816" s="24"/>
      <c r="IA816" s="24"/>
      <c r="IB816" s="24"/>
      <c r="IC816" s="24"/>
      <c r="ID816" s="24"/>
      <c r="IE816" s="24"/>
      <c r="IF816" s="24"/>
      <c r="IG816" s="24"/>
      <c r="IH816" s="24"/>
      <c r="II816" s="24"/>
      <c r="IJ816" s="24"/>
      <c r="IK816" s="24"/>
      <c r="IL816" s="24"/>
      <c r="IM816" s="24"/>
      <c r="IN816" s="24"/>
      <c r="IO816" s="24"/>
      <c r="IP816" s="24"/>
      <c r="IQ816" s="24"/>
      <c r="IR816" s="24"/>
      <c r="IS816" s="24"/>
      <c r="IT816" s="24"/>
      <c r="IU816" s="24"/>
      <c r="IV816" s="24"/>
    </row>
    <row r="817" spans="1:256" s="22" customFormat="1" ht="11.25">
      <c r="A817" s="24"/>
      <c r="B817" s="24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  <c r="FJ817" s="24"/>
      <c r="FK817" s="24"/>
      <c r="FL817" s="24"/>
      <c r="FM817" s="24"/>
      <c r="FN817" s="24"/>
      <c r="FO817" s="24"/>
      <c r="FP817" s="24"/>
      <c r="FQ817" s="24"/>
      <c r="FR817" s="24"/>
      <c r="FS817" s="24"/>
      <c r="FT817" s="24"/>
      <c r="FU817" s="24"/>
      <c r="FV817" s="24"/>
      <c r="FW817" s="24"/>
      <c r="FX817" s="24"/>
      <c r="FY817" s="24"/>
      <c r="FZ817" s="24"/>
      <c r="GA817" s="24"/>
      <c r="GB817" s="24"/>
      <c r="GC817" s="24"/>
      <c r="GD817" s="24"/>
      <c r="GE817" s="24"/>
      <c r="GF817" s="24"/>
      <c r="GG817" s="24"/>
      <c r="GH817" s="24"/>
      <c r="GI817" s="24"/>
      <c r="GJ817" s="24"/>
      <c r="GK817" s="24"/>
      <c r="GL817" s="24"/>
      <c r="GM817" s="24"/>
      <c r="GN817" s="24"/>
      <c r="GO817" s="24"/>
      <c r="GP817" s="24"/>
      <c r="GQ817" s="24"/>
      <c r="GR817" s="24"/>
      <c r="GS817" s="24"/>
      <c r="GT817" s="24"/>
      <c r="GU817" s="24"/>
      <c r="GV817" s="24"/>
      <c r="GW817" s="24"/>
      <c r="GX817" s="24"/>
      <c r="GY817" s="24"/>
      <c r="GZ817" s="24"/>
      <c r="HA817" s="24"/>
      <c r="HB817" s="24"/>
      <c r="HC817" s="24"/>
      <c r="HD817" s="24"/>
      <c r="HE817" s="24"/>
      <c r="HF817" s="24"/>
      <c r="HG817" s="24"/>
      <c r="HH817" s="24"/>
      <c r="HI817" s="24"/>
      <c r="HJ817" s="24"/>
      <c r="HK817" s="24"/>
      <c r="HL817" s="24"/>
      <c r="HM817" s="24"/>
      <c r="HN817" s="24"/>
      <c r="HO817" s="24"/>
      <c r="HP817" s="24"/>
      <c r="HQ817" s="24"/>
      <c r="HR817" s="24"/>
      <c r="HS817" s="24"/>
      <c r="HT817" s="24"/>
      <c r="HU817" s="24"/>
      <c r="HV817" s="24"/>
      <c r="HW817" s="24"/>
      <c r="HX817" s="24"/>
      <c r="HY817" s="24"/>
      <c r="HZ817" s="24"/>
      <c r="IA817" s="24"/>
      <c r="IB817" s="24"/>
      <c r="IC817" s="24"/>
      <c r="ID817" s="24"/>
      <c r="IE817" s="24"/>
      <c r="IF817" s="24"/>
      <c r="IG817" s="24"/>
      <c r="IH817" s="24"/>
      <c r="II817" s="24"/>
      <c r="IJ817" s="24"/>
      <c r="IK817" s="24"/>
      <c r="IL817" s="24"/>
      <c r="IM817" s="24"/>
      <c r="IN817" s="24"/>
      <c r="IO817" s="24"/>
      <c r="IP817" s="24"/>
      <c r="IQ817" s="24"/>
      <c r="IR817" s="24"/>
      <c r="IS817" s="24"/>
      <c r="IT817" s="24"/>
      <c r="IU817" s="24"/>
      <c r="IV817" s="24"/>
    </row>
    <row r="818" spans="1:256" s="22" customFormat="1" ht="11.25">
      <c r="A818" s="24"/>
      <c r="B818" s="24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  <c r="FJ818" s="24"/>
      <c r="FK818" s="24"/>
      <c r="FL818" s="24"/>
      <c r="FM818" s="24"/>
      <c r="FN818" s="24"/>
      <c r="FO818" s="24"/>
      <c r="FP818" s="24"/>
      <c r="FQ818" s="24"/>
      <c r="FR818" s="24"/>
      <c r="FS818" s="24"/>
      <c r="FT818" s="24"/>
      <c r="FU818" s="24"/>
      <c r="FV818" s="24"/>
      <c r="FW818" s="24"/>
      <c r="FX818" s="24"/>
      <c r="FY818" s="24"/>
      <c r="FZ818" s="24"/>
      <c r="GA818" s="24"/>
      <c r="GB818" s="24"/>
      <c r="GC818" s="24"/>
      <c r="GD818" s="24"/>
      <c r="GE818" s="24"/>
      <c r="GF818" s="24"/>
      <c r="GG818" s="24"/>
      <c r="GH818" s="24"/>
      <c r="GI818" s="24"/>
      <c r="GJ818" s="24"/>
      <c r="GK818" s="24"/>
      <c r="GL818" s="24"/>
      <c r="GM818" s="24"/>
      <c r="GN818" s="24"/>
      <c r="GO818" s="24"/>
      <c r="GP818" s="24"/>
      <c r="GQ818" s="24"/>
      <c r="GR818" s="24"/>
      <c r="GS818" s="24"/>
      <c r="GT818" s="24"/>
      <c r="GU818" s="24"/>
      <c r="GV818" s="24"/>
      <c r="GW818" s="24"/>
      <c r="GX818" s="24"/>
      <c r="GY818" s="24"/>
      <c r="GZ818" s="24"/>
      <c r="HA818" s="24"/>
      <c r="HB818" s="24"/>
      <c r="HC818" s="24"/>
      <c r="HD818" s="24"/>
      <c r="HE818" s="24"/>
      <c r="HF818" s="24"/>
      <c r="HG818" s="24"/>
      <c r="HH818" s="24"/>
      <c r="HI818" s="24"/>
      <c r="HJ818" s="24"/>
      <c r="HK818" s="24"/>
      <c r="HL818" s="24"/>
      <c r="HM818" s="24"/>
      <c r="HN818" s="24"/>
      <c r="HO818" s="24"/>
      <c r="HP818" s="24"/>
      <c r="HQ818" s="24"/>
      <c r="HR818" s="24"/>
      <c r="HS818" s="24"/>
      <c r="HT818" s="24"/>
      <c r="HU818" s="24"/>
      <c r="HV818" s="24"/>
      <c r="HW818" s="24"/>
      <c r="HX818" s="24"/>
      <c r="HY818" s="24"/>
      <c r="HZ818" s="24"/>
      <c r="IA818" s="24"/>
      <c r="IB818" s="24"/>
      <c r="IC818" s="24"/>
      <c r="ID818" s="24"/>
      <c r="IE818" s="24"/>
      <c r="IF818" s="24"/>
      <c r="IG818" s="24"/>
      <c r="IH818" s="24"/>
      <c r="II818" s="24"/>
      <c r="IJ818" s="24"/>
      <c r="IK818" s="24"/>
      <c r="IL818" s="24"/>
      <c r="IM818" s="24"/>
      <c r="IN818" s="24"/>
      <c r="IO818" s="24"/>
      <c r="IP818" s="24"/>
      <c r="IQ818" s="24"/>
      <c r="IR818" s="24"/>
      <c r="IS818" s="24"/>
      <c r="IT818" s="24"/>
      <c r="IU818" s="24"/>
      <c r="IV818" s="24"/>
    </row>
    <row r="819" spans="1:256" s="22" customFormat="1" ht="11.25">
      <c r="A819" s="24"/>
      <c r="B819" s="24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  <c r="FV819" s="24"/>
      <c r="FW819" s="24"/>
      <c r="FX819" s="24"/>
      <c r="FY819" s="24"/>
      <c r="FZ819" s="24"/>
      <c r="GA819" s="24"/>
      <c r="GB819" s="24"/>
      <c r="GC819" s="24"/>
      <c r="GD819" s="24"/>
      <c r="GE819" s="24"/>
      <c r="GF819" s="24"/>
      <c r="GG819" s="24"/>
      <c r="GH819" s="24"/>
      <c r="GI819" s="24"/>
      <c r="GJ819" s="24"/>
      <c r="GK819" s="24"/>
      <c r="GL819" s="24"/>
      <c r="GM819" s="24"/>
      <c r="GN819" s="24"/>
      <c r="GO819" s="24"/>
      <c r="GP819" s="24"/>
      <c r="GQ819" s="24"/>
      <c r="GR819" s="24"/>
      <c r="GS819" s="24"/>
      <c r="GT819" s="24"/>
      <c r="GU819" s="24"/>
      <c r="GV819" s="24"/>
      <c r="GW819" s="24"/>
      <c r="GX819" s="24"/>
      <c r="GY819" s="24"/>
      <c r="GZ819" s="24"/>
      <c r="HA819" s="24"/>
      <c r="HB819" s="24"/>
      <c r="HC819" s="24"/>
      <c r="HD819" s="24"/>
      <c r="HE819" s="24"/>
      <c r="HF819" s="24"/>
      <c r="HG819" s="24"/>
      <c r="HH819" s="24"/>
      <c r="HI819" s="24"/>
      <c r="HJ819" s="24"/>
      <c r="HK819" s="24"/>
      <c r="HL819" s="24"/>
      <c r="HM819" s="24"/>
      <c r="HN819" s="24"/>
      <c r="HO819" s="24"/>
      <c r="HP819" s="24"/>
      <c r="HQ819" s="24"/>
      <c r="HR819" s="24"/>
      <c r="HS819" s="24"/>
      <c r="HT819" s="24"/>
      <c r="HU819" s="24"/>
      <c r="HV819" s="24"/>
      <c r="HW819" s="24"/>
      <c r="HX819" s="24"/>
      <c r="HY819" s="24"/>
      <c r="HZ819" s="24"/>
      <c r="IA819" s="24"/>
      <c r="IB819" s="24"/>
      <c r="IC819" s="24"/>
      <c r="ID819" s="24"/>
      <c r="IE819" s="24"/>
      <c r="IF819" s="24"/>
      <c r="IG819" s="24"/>
      <c r="IH819" s="24"/>
      <c r="II819" s="24"/>
      <c r="IJ819" s="24"/>
      <c r="IK819" s="24"/>
      <c r="IL819" s="24"/>
      <c r="IM819" s="24"/>
      <c r="IN819" s="24"/>
      <c r="IO819" s="24"/>
      <c r="IP819" s="24"/>
      <c r="IQ819" s="24"/>
      <c r="IR819" s="24"/>
      <c r="IS819" s="24"/>
      <c r="IT819" s="24"/>
      <c r="IU819" s="24"/>
      <c r="IV819" s="24"/>
    </row>
    <row r="820" spans="1:256" s="22" customFormat="1" ht="11.25">
      <c r="A820" s="24"/>
      <c r="B820" s="24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  <c r="FJ820" s="24"/>
      <c r="FK820" s="24"/>
      <c r="FL820" s="24"/>
      <c r="FM820" s="24"/>
      <c r="FN820" s="24"/>
      <c r="FO820" s="24"/>
      <c r="FP820" s="24"/>
      <c r="FQ820" s="24"/>
      <c r="FR820" s="24"/>
      <c r="FS820" s="24"/>
      <c r="FT820" s="24"/>
      <c r="FU820" s="24"/>
      <c r="FV820" s="24"/>
      <c r="FW820" s="24"/>
      <c r="FX820" s="24"/>
      <c r="FY820" s="24"/>
      <c r="FZ820" s="24"/>
      <c r="GA820" s="24"/>
      <c r="GB820" s="24"/>
      <c r="GC820" s="24"/>
      <c r="GD820" s="24"/>
      <c r="GE820" s="24"/>
      <c r="GF820" s="24"/>
      <c r="GG820" s="24"/>
      <c r="GH820" s="24"/>
      <c r="GI820" s="24"/>
      <c r="GJ820" s="24"/>
      <c r="GK820" s="24"/>
      <c r="GL820" s="24"/>
      <c r="GM820" s="24"/>
      <c r="GN820" s="24"/>
      <c r="GO820" s="24"/>
      <c r="GP820" s="24"/>
      <c r="GQ820" s="24"/>
      <c r="GR820" s="24"/>
      <c r="GS820" s="24"/>
      <c r="GT820" s="24"/>
      <c r="GU820" s="24"/>
      <c r="GV820" s="24"/>
      <c r="GW820" s="24"/>
      <c r="GX820" s="24"/>
      <c r="GY820" s="24"/>
      <c r="GZ820" s="24"/>
      <c r="HA820" s="24"/>
      <c r="HB820" s="24"/>
      <c r="HC820" s="24"/>
      <c r="HD820" s="24"/>
      <c r="HE820" s="24"/>
      <c r="HF820" s="24"/>
      <c r="HG820" s="24"/>
      <c r="HH820" s="24"/>
      <c r="HI820" s="24"/>
      <c r="HJ820" s="24"/>
      <c r="HK820" s="24"/>
      <c r="HL820" s="24"/>
      <c r="HM820" s="24"/>
      <c r="HN820" s="24"/>
      <c r="HO820" s="24"/>
      <c r="HP820" s="24"/>
      <c r="HQ820" s="24"/>
      <c r="HR820" s="24"/>
      <c r="HS820" s="24"/>
      <c r="HT820" s="24"/>
      <c r="HU820" s="24"/>
      <c r="HV820" s="24"/>
      <c r="HW820" s="24"/>
      <c r="HX820" s="24"/>
      <c r="HY820" s="24"/>
      <c r="HZ820" s="24"/>
      <c r="IA820" s="24"/>
      <c r="IB820" s="24"/>
      <c r="IC820" s="24"/>
      <c r="ID820" s="24"/>
      <c r="IE820" s="24"/>
      <c r="IF820" s="24"/>
      <c r="IG820" s="24"/>
      <c r="IH820" s="24"/>
      <c r="II820" s="24"/>
      <c r="IJ820" s="24"/>
      <c r="IK820" s="24"/>
      <c r="IL820" s="24"/>
      <c r="IM820" s="24"/>
      <c r="IN820" s="24"/>
      <c r="IO820" s="24"/>
      <c r="IP820" s="24"/>
      <c r="IQ820" s="24"/>
      <c r="IR820" s="24"/>
      <c r="IS820" s="24"/>
      <c r="IT820" s="24"/>
      <c r="IU820" s="24"/>
      <c r="IV820" s="24"/>
    </row>
    <row r="821" spans="1:256" s="22" customFormat="1" ht="11.25">
      <c r="A821" s="24"/>
      <c r="B821" s="24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  <c r="FJ821" s="24"/>
      <c r="FK821" s="24"/>
      <c r="FL821" s="24"/>
      <c r="FM821" s="24"/>
      <c r="FN821" s="24"/>
      <c r="FO821" s="24"/>
      <c r="FP821" s="24"/>
      <c r="FQ821" s="24"/>
      <c r="FR821" s="24"/>
      <c r="FS821" s="24"/>
      <c r="FT821" s="24"/>
      <c r="FU821" s="24"/>
      <c r="FV821" s="24"/>
      <c r="FW821" s="24"/>
      <c r="FX821" s="24"/>
      <c r="FY821" s="24"/>
      <c r="FZ821" s="24"/>
      <c r="GA821" s="24"/>
      <c r="GB821" s="24"/>
      <c r="GC821" s="24"/>
      <c r="GD821" s="24"/>
      <c r="GE821" s="24"/>
      <c r="GF821" s="24"/>
      <c r="GG821" s="24"/>
      <c r="GH821" s="24"/>
      <c r="GI821" s="24"/>
      <c r="GJ821" s="24"/>
      <c r="GK821" s="24"/>
      <c r="GL821" s="24"/>
      <c r="GM821" s="24"/>
      <c r="GN821" s="24"/>
      <c r="GO821" s="24"/>
      <c r="GP821" s="24"/>
      <c r="GQ821" s="24"/>
      <c r="GR821" s="24"/>
      <c r="GS821" s="24"/>
      <c r="GT821" s="24"/>
      <c r="GU821" s="24"/>
      <c r="GV821" s="24"/>
      <c r="GW821" s="24"/>
      <c r="GX821" s="24"/>
      <c r="GY821" s="24"/>
      <c r="GZ821" s="24"/>
      <c r="HA821" s="24"/>
      <c r="HB821" s="24"/>
      <c r="HC821" s="24"/>
      <c r="HD821" s="24"/>
      <c r="HE821" s="24"/>
      <c r="HF821" s="24"/>
      <c r="HG821" s="24"/>
      <c r="HH821" s="24"/>
      <c r="HI821" s="24"/>
      <c r="HJ821" s="24"/>
      <c r="HK821" s="24"/>
      <c r="HL821" s="24"/>
      <c r="HM821" s="24"/>
      <c r="HN821" s="24"/>
      <c r="HO821" s="24"/>
      <c r="HP821" s="24"/>
      <c r="HQ821" s="24"/>
      <c r="HR821" s="24"/>
      <c r="HS821" s="24"/>
      <c r="HT821" s="24"/>
      <c r="HU821" s="24"/>
      <c r="HV821" s="24"/>
      <c r="HW821" s="24"/>
      <c r="HX821" s="24"/>
      <c r="HY821" s="24"/>
      <c r="HZ821" s="24"/>
      <c r="IA821" s="24"/>
      <c r="IB821" s="24"/>
      <c r="IC821" s="24"/>
      <c r="ID821" s="24"/>
      <c r="IE821" s="24"/>
      <c r="IF821" s="24"/>
      <c r="IG821" s="24"/>
      <c r="IH821" s="24"/>
      <c r="II821" s="24"/>
      <c r="IJ821" s="24"/>
      <c r="IK821" s="24"/>
      <c r="IL821" s="24"/>
      <c r="IM821" s="24"/>
      <c r="IN821" s="24"/>
      <c r="IO821" s="24"/>
      <c r="IP821" s="24"/>
      <c r="IQ821" s="24"/>
      <c r="IR821" s="24"/>
      <c r="IS821" s="24"/>
      <c r="IT821" s="24"/>
      <c r="IU821" s="24"/>
      <c r="IV821" s="24"/>
    </row>
    <row r="822" spans="1:256" s="22" customFormat="1" ht="11.25">
      <c r="A822" s="24"/>
      <c r="B822" s="24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  <c r="FJ822" s="24"/>
      <c r="FK822" s="24"/>
      <c r="FL822" s="24"/>
      <c r="FM822" s="24"/>
      <c r="FN822" s="24"/>
      <c r="FO822" s="24"/>
      <c r="FP822" s="24"/>
      <c r="FQ822" s="24"/>
      <c r="FR822" s="24"/>
      <c r="FS822" s="24"/>
      <c r="FT822" s="24"/>
      <c r="FU822" s="24"/>
      <c r="FV822" s="24"/>
      <c r="FW822" s="24"/>
      <c r="FX822" s="24"/>
      <c r="FY822" s="24"/>
      <c r="FZ822" s="24"/>
      <c r="GA822" s="24"/>
      <c r="GB822" s="24"/>
      <c r="GC822" s="24"/>
      <c r="GD822" s="24"/>
      <c r="GE822" s="24"/>
      <c r="GF822" s="24"/>
      <c r="GG822" s="24"/>
      <c r="GH822" s="24"/>
      <c r="GI822" s="24"/>
      <c r="GJ822" s="24"/>
      <c r="GK822" s="24"/>
      <c r="GL822" s="24"/>
      <c r="GM822" s="24"/>
      <c r="GN822" s="24"/>
      <c r="GO822" s="24"/>
      <c r="GP822" s="24"/>
      <c r="GQ822" s="24"/>
      <c r="GR822" s="24"/>
      <c r="GS822" s="24"/>
      <c r="GT822" s="24"/>
      <c r="GU822" s="24"/>
      <c r="GV822" s="24"/>
      <c r="GW822" s="24"/>
      <c r="GX822" s="24"/>
      <c r="GY822" s="24"/>
      <c r="GZ822" s="24"/>
      <c r="HA822" s="24"/>
      <c r="HB822" s="24"/>
      <c r="HC822" s="24"/>
      <c r="HD822" s="24"/>
      <c r="HE822" s="24"/>
      <c r="HF822" s="24"/>
      <c r="HG822" s="24"/>
      <c r="HH822" s="24"/>
      <c r="HI822" s="24"/>
      <c r="HJ822" s="24"/>
      <c r="HK822" s="24"/>
      <c r="HL822" s="24"/>
      <c r="HM822" s="24"/>
      <c r="HN822" s="24"/>
      <c r="HO822" s="24"/>
      <c r="HP822" s="24"/>
      <c r="HQ822" s="24"/>
      <c r="HR822" s="24"/>
      <c r="HS822" s="24"/>
      <c r="HT822" s="24"/>
      <c r="HU822" s="24"/>
      <c r="HV822" s="24"/>
      <c r="HW822" s="24"/>
      <c r="HX822" s="24"/>
      <c r="HY822" s="24"/>
      <c r="HZ822" s="24"/>
      <c r="IA822" s="24"/>
      <c r="IB822" s="24"/>
      <c r="IC822" s="24"/>
      <c r="ID822" s="24"/>
      <c r="IE822" s="24"/>
      <c r="IF822" s="24"/>
      <c r="IG822" s="24"/>
      <c r="IH822" s="24"/>
      <c r="II822" s="24"/>
      <c r="IJ822" s="24"/>
      <c r="IK822" s="24"/>
      <c r="IL822" s="24"/>
      <c r="IM822" s="24"/>
      <c r="IN822" s="24"/>
      <c r="IO822" s="24"/>
      <c r="IP822" s="24"/>
      <c r="IQ822" s="24"/>
      <c r="IR822" s="24"/>
      <c r="IS822" s="24"/>
      <c r="IT822" s="24"/>
      <c r="IU822" s="24"/>
      <c r="IV822" s="24"/>
    </row>
    <row r="823" spans="1:256" s="22" customFormat="1" ht="11.25">
      <c r="A823" s="24"/>
      <c r="B823" s="24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  <c r="FJ823" s="24"/>
      <c r="FK823" s="24"/>
      <c r="FL823" s="24"/>
      <c r="FM823" s="24"/>
      <c r="FN823" s="24"/>
      <c r="FO823" s="24"/>
      <c r="FP823" s="24"/>
      <c r="FQ823" s="24"/>
      <c r="FR823" s="24"/>
      <c r="FS823" s="24"/>
      <c r="FT823" s="24"/>
      <c r="FU823" s="24"/>
      <c r="FV823" s="24"/>
      <c r="FW823" s="24"/>
      <c r="FX823" s="24"/>
      <c r="FY823" s="24"/>
      <c r="FZ823" s="24"/>
      <c r="GA823" s="24"/>
      <c r="GB823" s="24"/>
      <c r="GC823" s="24"/>
      <c r="GD823" s="24"/>
      <c r="GE823" s="24"/>
      <c r="GF823" s="24"/>
      <c r="GG823" s="24"/>
      <c r="GH823" s="24"/>
      <c r="GI823" s="24"/>
      <c r="GJ823" s="24"/>
      <c r="GK823" s="24"/>
      <c r="GL823" s="24"/>
      <c r="GM823" s="24"/>
      <c r="GN823" s="24"/>
      <c r="GO823" s="24"/>
      <c r="GP823" s="24"/>
      <c r="GQ823" s="24"/>
      <c r="GR823" s="24"/>
      <c r="GS823" s="24"/>
      <c r="GT823" s="24"/>
      <c r="GU823" s="24"/>
      <c r="GV823" s="24"/>
      <c r="GW823" s="24"/>
      <c r="GX823" s="24"/>
      <c r="GY823" s="24"/>
      <c r="GZ823" s="24"/>
      <c r="HA823" s="24"/>
      <c r="HB823" s="24"/>
      <c r="HC823" s="24"/>
      <c r="HD823" s="24"/>
      <c r="HE823" s="24"/>
      <c r="HF823" s="24"/>
      <c r="HG823" s="24"/>
      <c r="HH823" s="24"/>
      <c r="HI823" s="24"/>
      <c r="HJ823" s="24"/>
      <c r="HK823" s="24"/>
      <c r="HL823" s="24"/>
      <c r="HM823" s="24"/>
      <c r="HN823" s="24"/>
      <c r="HO823" s="24"/>
      <c r="HP823" s="24"/>
      <c r="HQ823" s="24"/>
      <c r="HR823" s="24"/>
      <c r="HS823" s="24"/>
      <c r="HT823" s="24"/>
      <c r="HU823" s="24"/>
      <c r="HV823" s="24"/>
      <c r="HW823" s="24"/>
      <c r="HX823" s="24"/>
      <c r="HY823" s="24"/>
      <c r="HZ823" s="24"/>
      <c r="IA823" s="24"/>
      <c r="IB823" s="24"/>
      <c r="IC823" s="24"/>
      <c r="ID823" s="24"/>
      <c r="IE823" s="24"/>
      <c r="IF823" s="24"/>
      <c r="IG823" s="24"/>
      <c r="IH823" s="24"/>
      <c r="II823" s="24"/>
      <c r="IJ823" s="24"/>
      <c r="IK823" s="24"/>
      <c r="IL823" s="24"/>
      <c r="IM823" s="24"/>
      <c r="IN823" s="24"/>
      <c r="IO823" s="24"/>
      <c r="IP823" s="24"/>
      <c r="IQ823" s="24"/>
      <c r="IR823" s="24"/>
      <c r="IS823" s="24"/>
      <c r="IT823" s="24"/>
      <c r="IU823" s="24"/>
      <c r="IV823" s="24"/>
    </row>
    <row r="824" spans="1:256" s="22" customFormat="1" ht="11.25">
      <c r="A824" s="24"/>
      <c r="B824" s="24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  <c r="FJ824" s="24"/>
      <c r="FK824" s="24"/>
      <c r="FL824" s="24"/>
      <c r="FM824" s="24"/>
      <c r="FN824" s="24"/>
      <c r="FO824" s="24"/>
      <c r="FP824" s="24"/>
      <c r="FQ824" s="24"/>
      <c r="FR824" s="24"/>
      <c r="FS824" s="24"/>
      <c r="FT824" s="24"/>
      <c r="FU824" s="24"/>
      <c r="FV824" s="24"/>
      <c r="FW824" s="24"/>
      <c r="FX824" s="24"/>
      <c r="FY824" s="24"/>
      <c r="FZ824" s="24"/>
      <c r="GA824" s="24"/>
      <c r="GB824" s="24"/>
      <c r="GC824" s="24"/>
      <c r="GD824" s="24"/>
      <c r="GE824" s="24"/>
      <c r="GF824" s="24"/>
      <c r="GG824" s="24"/>
      <c r="GH824" s="24"/>
      <c r="GI824" s="24"/>
      <c r="GJ824" s="24"/>
      <c r="GK824" s="24"/>
      <c r="GL824" s="24"/>
      <c r="GM824" s="24"/>
      <c r="GN824" s="24"/>
      <c r="GO824" s="24"/>
      <c r="GP824" s="24"/>
      <c r="GQ824" s="24"/>
      <c r="GR824" s="24"/>
      <c r="GS824" s="24"/>
      <c r="GT824" s="24"/>
      <c r="GU824" s="24"/>
      <c r="GV824" s="24"/>
      <c r="GW824" s="24"/>
      <c r="GX824" s="24"/>
      <c r="GY824" s="24"/>
      <c r="GZ824" s="24"/>
      <c r="HA824" s="24"/>
      <c r="HB824" s="24"/>
      <c r="HC824" s="24"/>
      <c r="HD824" s="24"/>
      <c r="HE824" s="24"/>
      <c r="HF824" s="24"/>
      <c r="HG824" s="24"/>
      <c r="HH824" s="24"/>
      <c r="HI824" s="24"/>
      <c r="HJ824" s="24"/>
      <c r="HK824" s="24"/>
      <c r="HL824" s="24"/>
      <c r="HM824" s="24"/>
      <c r="HN824" s="24"/>
      <c r="HO824" s="24"/>
      <c r="HP824" s="24"/>
      <c r="HQ824" s="24"/>
      <c r="HR824" s="24"/>
      <c r="HS824" s="24"/>
      <c r="HT824" s="24"/>
      <c r="HU824" s="24"/>
      <c r="HV824" s="24"/>
      <c r="HW824" s="24"/>
      <c r="HX824" s="24"/>
      <c r="HY824" s="24"/>
      <c r="HZ824" s="24"/>
      <c r="IA824" s="24"/>
      <c r="IB824" s="24"/>
      <c r="IC824" s="24"/>
      <c r="ID824" s="24"/>
      <c r="IE824" s="24"/>
      <c r="IF824" s="24"/>
      <c r="IG824" s="24"/>
      <c r="IH824" s="24"/>
      <c r="II824" s="24"/>
      <c r="IJ824" s="24"/>
      <c r="IK824" s="24"/>
      <c r="IL824" s="24"/>
      <c r="IM824" s="24"/>
      <c r="IN824" s="24"/>
      <c r="IO824" s="24"/>
      <c r="IP824" s="24"/>
      <c r="IQ824" s="24"/>
      <c r="IR824" s="24"/>
      <c r="IS824" s="24"/>
      <c r="IT824" s="24"/>
      <c r="IU824" s="24"/>
      <c r="IV824" s="24"/>
    </row>
    <row r="825" spans="1:256" s="22" customFormat="1" ht="11.25">
      <c r="A825" s="24"/>
      <c r="B825" s="24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  <c r="FJ825" s="24"/>
      <c r="FK825" s="24"/>
      <c r="FL825" s="24"/>
      <c r="FM825" s="24"/>
      <c r="FN825" s="24"/>
      <c r="FO825" s="24"/>
      <c r="FP825" s="24"/>
      <c r="FQ825" s="24"/>
      <c r="FR825" s="24"/>
      <c r="FS825" s="24"/>
      <c r="FT825" s="24"/>
      <c r="FU825" s="24"/>
      <c r="FV825" s="24"/>
      <c r="FW825" s="24"/>
      <c r="FX825" s="24"/>
      <c r="FY825" s="24"/>
      <c r="FZ825" s="24"/>
      <c r="GA825" s="24"/>
      <c r="GB825" s="24"/>
      <c r="GC825" s="24"/>
      <c r="GD825" s="24"/>
      <c r="GE825" s="24"/>
      <c r="GF825" s="24"/>
      <c r="GG825" s="24"/>
      <c r="GH825" s="24"/>
      <c r="GI825" s="24"/>
      <c r="GJ825" s="24"/>
      <c r="GK825" s="24"/>
      <c r="GL825" s="24"/>
      <c r="GM825" s="24"/>
      <c r="GN825" s="24"/>
      <c r="GO825" s="24"/>
      <c r="GP825" s="24"/>
      <c r="GQ825" s="24"/>
      <c r="GR825" s="24"/>
      <c r="GS825" s="24"/>
      <c r="GT825" s="24"/>
      <c r="GU825" s="24"/>
      <c r="GV825" s="24"/>
      <c r="GW825" s="24"/>
      <c r="GX825" s="24"/>
      <c r="GY825" s="24"/>
      <c r="GZ825" s="24"/>
      <c r="HA825" s="24"/>
      <c r="HB825" s="24"/>
      <c r="HC825" s="24"/>
      <c r="HD825" s="24"/>
      <c r="HE825" s="24"/>
      <c r="HF825" s="24"/>
      <c r="HG825" s="24"/>
      <c r="HH825" s="24"/>
      <c r="HI825" s="24"/>
      <c r="HJ825" s="24"/>
      <c r="HK825" s="24"/>
      <c r="HL825" s="24"/>
      <c r="HM825" s="24"/>
      <c r="HN825" s="24"/>
      <c r="HO825" s="24"/>
      <c r="HP825" s="24"/>
      <c r="HQ825" s="24"/>
      <c r="HR825" s="24"/>
      <c r="HS825" s="24"/>
      <c r="HT825" s="24"/>
      <c r="HU825" s="24"/>
      <c r="HV825" s="24"/>
      <c r="HW825" s="24"/>
      <c r="HX825" s="24"/>
      <c r="HY825" s="24"/>
      <c r="HZ825" s="24"/>
      <c r="IA825" s="24"/>
      <c r="IB825" s="24"/>
      <c r="IC825" s="24"/>
      <c r="ID825" s="24"/>
      <c r="IE825" s="24"/>
      <c r="IF825" s="24"/>
      <c r="IG825" s="24"/>
      <c r="IH825" s="24"/>
      <c r="II825" s="24"/>
      <c r="IJ825" s="24"/>
      <c r="IK825" s="24"/>
      <c r="IL825" s="24"/>
      <c r="IM825" s="24"/>
      <c r="IN825" s="24"/>
      <c r="IO825" s="24"/>
      <c r="IP825" s="24"/>
      <c r="IQ825" s="24"/>
      <c r="IR825" s="24"/>
      <c r="IS825" s="24"/>
      <c r="IT825" s="24"/>
      <c r="IU825" s="24"/>
      <c r="IV825" s="24"/>
    </row>
    <row r="826" spans="1:256" s="22" customFormat="1" ht="11.25">
      <c r="A826" s="24"/>
      <c r="B826" s="24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  <c r="FJ826" s="24"/>
      <c r="FK826" s="24"/>
      <c r="FL826" s="24"/>
      <c r="FM826" s="24"/>
      <c r="FN826" s="24"/>
      <c r="FO826" s="24"/>
      <c r="FP826" s="24"/>
      <c r="FQ826" s="24"/>
      <c r="FR826" s="24"/>
      <c r="FS826" s="24"/>
      <c r="FT826" s="24"/>
      <c r="FU826" s="24"/>
      <c r="FV826" s="24"/>
      <c r="FW826" s="24"/>
      <c r="FX826" s="24"/>
      <c r="FY826" s="24"/>
      <c r="FZ826" s="24"/>
      <c r="GA826" s="24"/>
      <c r="GB826" s="24"/>
      <c r="GC826" s="24"/>
      <c r="GD826" s="24"/>
      <c r="GE826" s="24"/>
      <c r="GF826" s="24"/>
      <c r="GG826" s="24"/>
      <c r="GH826" s="24"/>
      <c r="GI826" s="24"/>
      <c r="GJ826" s="24"/>
      <c r="GK826" s="24"/>
      <c r="GL826" s="24"/>
      <c r="GM826" s="24"/>
      <c r="GN826" s="24"/>
      <c r="GO826" s="24"/>
      <c r="GP826" s="24"/>
      <c r="GQ826" s="24"/>
      <c r="GR826" s="24"/>
      <c r="GS826" s="24"/>
      <c r="GT826" s="24"/>
      <c r="GU826" s="24"/>
      <c r="GV826" s="24"/>
      <c r="GW826" s="24"/>
      <c r="GX826" s="24"/>
      <c r="GY826" s="24"/>
      <c r="GZ826" s="24"/>
      <c r="HA826" s="24"/>
      <c r="HB826" s="24"/>
      <c r="HC826" s="24"/>
      <c r="HD826" s="24"/>
      <c r="HE826" s="24"/>
      <c r="HF826" s="24"/>
      <c r="HG826" s="24"/>
      <c r="HH826" s="24"/>
      <c r="HI826" s="24"/>
      <c r="HJ826" s="24"/>
      <c r="HK826" s="24"/>
      <c r="HL826" s="24"/>
      <c r="HM826" s="24"/>
      <c r="HN826" s="24"/>
      <c r="HO826" s="24"/>
      <c r="HP826" s="24"/>
      <c r="HQ826" s="24"/>
      <c r="HR826" s="24"/>
      <c r="HS826" s="24"/>
      <c r="HT826" s="24"/>
      <c r="HU826" s="24"/>
      <c r="HV826" s="24"/>
      <c r="HW826" s="24"/>
      <c r="HX826" s="24"/>
      <c r="HY826" s="24"/>
      <c r="HZ826" s="24"/>
      <c r="IA826" s="24"/>
      <c r="IB826" s="24"/>
      <c r="IC826" s="24"/>
      <c r="ID826" s="24"/>
      <c r="IE826" s="24"/>
      <c r="IF826" s="24"/>
      <c r="IG826" s="24"/>
      <c r="IH826" s="24"/>
      <c r="II826" s="24"/>
      <c r="IJ826" s="24"/>
      <c r="IK826" s="24"/>
      <c r="IL826" s="24"/>
      <c r="IM826" s="24"/>
      <c r="IN826" s="24"/>
      <c r="IO826" s="24"/>
      <c r="IP826" s="24"/>
      <c r="IQ826" s="24"/>
      <c r="IR826" s="24"/>
      <c r="IS826" s="24"/>
      <c r="IT826" s="24"/>
      <c r="IU826" s="24"/>
      <c r="IV826" s="24"/>
    </row>
    <row r="827" spans="1:256" s="22" customFormat="1" ht="11.25">
      <c r="A827" s="24"/>
      <c r="B827" s="24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  <c r="FJ827" s="24"/>
      <c r="FK827" s="24"/>
      <c r="FL827" s="24"/>
      <c r="FM827" s="24"/>
      <c r="FN827" s="24"/>
      <c r="FO827" s="24"/>
      <c r="FP827" s="24"/>
      <c r="FQ827" s="24"/>
      <c r="FR827" s="24"/>
      <c r="FS827" s="24"/>
      <c r="FT827" s="24"/>
      <c r="FU827" s="24"/>
      <c r="FV827" s="24"/>
      <c r="FW827" s="24"/>
      <c r="FX827" s="24"/>
      <c r="FY827" s="24"/>
      <c r="FZ827" s="24"/>
      <c r="GA827" s="24"/>
      <c r="GB827" s="24"/>
      <c r="GC827" s="24"/>
      <c r="GD827" s="24"/>
      <c r="GE827" s="24"/>
      <c r="GF827" s="24"/>
      <c r="GG827" s="24"/>
      <c r="GH827" s="24"/>
      <c r="GI827" s="24"/>
      <c r="GJ827" s="24"/>
      <c r="GK827" s="24"/>
      <c r="GL827" s="24"/>
      <c r="GM827" s="24"/>
      <c r="GN827" s="24"/>
      <c r="GO827" s="24"/>
      <c r="GP827" s="24"/>
      <c r="GQ827" s="24"/>
      <c r="GR827" s="24"/>
      <c r="GS827" s="24"/>
      <c r="GT827" s="24"/>
      <c r="GU827" s="24"/>
      <c r="GV827" s="24"/>
      <c r="GW827" s="24"/>
      <c r="GX827" s="24"/>
      <c r="GY827" s="24"/>
      <c r="GZ827" s="24"/>
      <c r="HA827" s="24"/>
      <c r="HB827" s="24"/>
      <c r="HC827" s="24"/>
      <c r="HD827" s="24"/>
      <c r="HE827" s="24"/>
      <c r="HF827" s="24"/>
      <c r="HG827" s="24"/>
      <c r="HH827" s="24"/>
      <c r="HI827" s="24"/>
      <c r="HJ827" s="24"/>
      <c r="HK827" s="24"/>
      <c r="HL827" s="24"/>
      <c r="HM827" s="24"/>
      <c r="HN827" s="24"/>
      <c r="HO827" s="24"/>
      <c r="HP827" s="24"/>
      <c r="HQ827" s="24"/>
      <c r="HR827" s="24"/>
      <c r="HS827" s="24"/>
      <c r="HT827" s="24"/>
      <c r="HU827" s="24"/>
      <c r="HV827" s="24"/>
      <c r="HW827" s="24"/>
      <c r="HX827" s="24"/>
      <c r="HY827" s="24"/>
      <c r="HZ827" s="24"/>
      <c r="IA827" s="24"/>
      <c r="IB827" s="24"/>
      <c r="IC827" s="24"/>
      <c r="ID827" s="24"/>
      <c r="IE827" s="24"/>
      <c r="IF827" s="24"/>
      <c r="IG827" s="24"/>
      <c r="IH827" s="24"/>
      <c r="II827" s="24"/>
      <c r="IJ827" s="24"/>
      <c r="IK827" s="24"/>
      <c r="IL827" s="24"/>
      <c r="IM827" s="24"/>
      <c r="IN827" s="24"/>
      <c r="IO827" s="24"/>
      <c r="IP827" s="24"/>
      <c r="IQ827" s="24"/>
      <c r="IR827" s="24"/>
      <c r="IS827" s="24"/>
      <c r="IT827" s="24"/>
      <c r="IU827" s="24"/>
      <c r="IV827" s="24"/>
    </row>
    <row r="828" spans="1:256" s="22" customFormat="1" ht="11.25">
      <c r="A828" s="24"/>
      <c r="B828" s="24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  <c r="FJ828" s="24"/>
      <c r="FK828" s="24"/>
      <c r="FL828" s="24"/>
      <c r="FM828" s="24"/>
      <c r="FN828" s="24"/>
      <c r="FO828" s="24"/>
      <c r="FP828" s="24"/>
      <c r="FQ828" s="24"/>
      <c r="FR828" s="24"/>
      <c r="FS828" s="24"/>
      <c r="FT828" s="24"/>
      <c r="FU828" s="24"/>
      <c r="FV828" s="24"/>
      <c r="FW828" s="24"/>
      <c r="FX828" s="24"/>
      <c r="FY828" s="24"/>
      <c r="FZ828" s="24"/>
      <c r="GA828" s="24"/>
      <c r="GB828" s="24"/>
      <c r="GC828" s="24"/>
      <c r="GD828" s="24"/>
      <c r="GE828" s="24"/>
      <c r="GF828" s="24"/>
      <c r="GG828" s="24"/>
      <c r="GH828" s="24"/>
      <c r="GI828" s="24"/>
      <c r="GJ828" s="24"/>
      <c r="GK828" s="24"/>
      <c r="GL828" s="24"/>
      <c r="GM828" s="24"/>
      <c r="GN828" s="24"/>
      <c r="GO828" s="24"/>
      <c r="GP828" s="24"/>
      <c r="GQ828" s="24"/>
      <c r="GR828" s="24"/>
      <c r="GS828" s="24"/>
      <c r="GT828" s="24"/>
      <c r="GU828" s="24"/>
      <c r="GV828" s="24"/>
      <c r="GW828" s="24"/>
      <c r="GX828" s="24"/>
      <c r="GY828" s="24"/>
      <c r="GZ828" s="24"/>
      <c r="HA828" s="24"/>
      <c r="HB828" s="24"/>
      <c r="HC828" s="24"/>
      <c r="HD828" s="24"/>
      <c r="HE828" s="24"/>
      <c r="HF828" s="24"/>
      <c r="HG828" s="24"/>
      <c r="HH828" s="24"/>
      <c r="HI828" s="24"/>
      <c r="HJ828" s="24"/>
      <c r="HK828" s="24"/>
      <c r="HL828" s="24"/>
      <c r="HM828" s="24"/>
      <c r="HN828" s="24"/>
      <c r="HO828" s="24"/>
      <c r="HP828" s="24"/>
      <c r="HQ828" s="24"/>
      <c r="HR828" s="24"/>
      <c r="HS828" s="24"/>
      <c r="HT828" s="24"/>
      <c r="HU828" s="24"/>
      <c r="HV828" s="24"/>
      <c r="HW828" s="24"/>
      <c r="HX828" s="24"/>
      <c r="HY828" s="24"/>
      <c r="HZ828" s="24"/>
      <c r="IA828" s="24"/>
      <c r="IB828" s="24"/>
      <c r="IC828" s="24"/>
      <c r="ID828" s="24"/>
      <c r="IE828" s="24"/>
      <c r="IF828" s="24"/>
      <c r="IG828" s="24"/>
      <c r="IH828" s="24"/>
      <c r="II828" s="24"/>
      <c r="IJ828" s="24"/>
      <c r="IK828" s="24"/>
      <c r="IL828" s="24"/>
      <c r="IM828" s="24"/>
      <c r="IN828" s="24"/>
      <c r="IO828" s="24"/>
      <c r="IP828" s="24"/>
      <c r="IQ828" s="24"/>
      <c r="IR828" s="24"/>
      <c r="IS828" s="24"/>
      <c r="IT828" s="24"/>
      <c r="IU828" s="24"/>
      <c r="IV828" s="24"/>
    </row>
    <row r="829" spans="1:256" s="22" customFormat="1" ht="11.25">
      <c r="A829" s="24"/>
      <c r="B829" s="24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  <c r="FJ829" s="24"/>
      <c r="FK829" s="24"/>
      <c r="FL829" s="24"/>
      <c r="FM829" s="24"/>
      <c r="FN829" s="24"/>
      <c r="FO829" s="24"/>
      <c r="FP829" s="24"/>
      <c r="FQ829" s="24"/>
      <c r="FR829" s="24"/>
      <c r="FS829" s="24"/>
      <c r="FT829" s="24"/>
      <c r="FU829" s="24"/>
      <c r="FV829" s="24"/>
      <c r="FW829" s="24"/>
      <c r="FX829" s="24"/>
      <c r="FY829" s="24"/>
      <c r="FZ829" s="24"/>
      <c r="GA829" s="24"/>
      <c r="GB829" s="24"/>
      <c r="GC829" s="24"/>
      <c r="GD829" s="24"/>
      <c r="GE829" s="24"/>
      <c r="GF829" s="24"/>
      <c r="GG829" s="24"/>
      <c r="GH829" s="24"/>
      <c r="GI829" s="24"/>
      <c r="GJ829" s="24"/>
      <c r="GK829" s="24"/>
      <c r="GL829" s="24"/>
      <c r="GM829" s="24"/>
      <c r="GN829" s="24"/>
      <c r="GO829" s="24"/>
      <c r="GP829" s="24"/>
      <c r="GQ829" s="24"/>
      <c r="GR829" s="24"/>
      <c r="GS829" s="24"/>
      <c r="GT829" s="24"/>
      <c r="GU829" s="24"/>
      <c r="GV829" s="24"/>
      <c r="GW829" s="24"/>
      <c r="GX829" s="24"/>
      <c r="GY829" s="24"/>
      <c r="GZ829" s="24"/>
      <c r="HA829" s="24"/>
      <c r="HB829" s="24"/>
      <c r="HC829" s="24"/>
      <c r="HD829" s="24"/>
      <c r="HE829" s="24"/>
      <c r="HF829" s="24"/>
      <c r="HG829" s="24"/>
      <c r="HH829" s="24"/>
      <c r="HI829" s="24"/>
      <c r="HJ829" s="24"/>
      <c r="HK829" s="24"/>
      <c r="HL829" s="24"/>
      <c r="HM829" s="24"/>
      <c r="HN829" s="24"/>
      <c r="HO829" s="24"/>
      <c r="HP829" s="24"/>
      <c r="HQ829" s="24"/>
      <c r="HR829" s="24"/>
      <c r="HS829" s="24"/>
      <c r="HT829" s="24"/>
      <c r="HU829" s="24"/>
      <c r="HV829" s="24"/>
      <c r="HW829" s="24"/>
      <c r="HX829" s="24"/>
      <c r="HY829" s="24"/>
      <c r="HZ829" s="24"/>
      <c r="IA829" s="24"/>
      <c r="IB829" s="24"/>
      <c r="IC829" s="24"/>
      <c r="ID829" s="24"/>
      <c r="IE829" s="24"/>
      <c r="IF829" s="24"/>
      <c r="IG829" s="24"/>
      <c r="IH829" s="24"/>
      <c r="II829" s="24"/>
      <c r="IJ829" s="24"/>
      <c r="IK829" s="24"/>
      <c r="IL829" s="24"/>
      <c r="IM829" s="24"/>
      <c r="IN829" s="24"/>
      <c r="IO829" s="24"/>
      <c r="IP829" s="24"/>
      <c r="IQ829" s="24"/>
      <c r="IR829" s="24"/>
      <c r="IS829" s="24"/>
      <c r="IT829" s="24"/>
      <c r="IU829" s="24"/>
      <c r="IV829" s="24"/>
    </row>
    <row r="830" spans="1:256" s="22" customFormat="1" ht="11.25">
      <c r="A830" s="24"/>
      <c r="B830" s="24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  <c r="FJ830" s="24"/>
      <c r="FK830" s="24"/>
      <c r="FL830" s="24"/>
      <c r="FM830" s="24"/>
      <c r="FN830" s="24"/>
      <c r="FO830" s="24"/>
      <c r="FP830" s="24"/>
      <c r="FQ830" s="24"/>
      <c r="FR830" s="24"/>
      <c r="FS830" s="24"/>
      <c r="FT830" s="24"/>
      <c r="FU830" s="24"/>
      <c r="FV830" s="24"/>
      <c r="FW830" s="24"/>
      <c r="FX830" s="24"/>
      <c r="FY830" s="24"/>
      <c r="FZ830" s="24"/>
      <c r="GA830" s="24"/>
      <c r="GB830" s="24"/>
      <c r="GC830" s="24"/>
      <c r="GD830" s="24"/>
      <c r="GE830" s="24"/>
      <c r="GF830" s="24"/>
      <c r="GG830" s="24"/>
      <c r="GH830" s="24"/>
      <c r="GI830" s="24"/>
      <c r="GJ830" s="24"/>
      <c r="GK830" s="24"/>
      <c r="GL830" s="24"/>
      <c r="GM830" s="24"/>
      <c r="GN830" s="24"/>
      <c r="GO830" s="24"/>
      <c r="GP830" s="24"/>
      <c r="GQ830" s="24"/>
      <c r="GR830" s="24"/>
      <c r="GS830" s="24"/>
      <c r="GT830" s="24"/>
      <c r="GU830" s="24"/>
      <c r="GV830" s="24"/>
      <c r="GW830" s="24"/>
      <c r="GX830" s="24"/>
      <c r="GY830" s="24"/>
      <c r="GZ830" s="24"/>
      <c r="HA830" s="24"/>
      <c r="HB830" s="24"/>
      <c r="HC830" s="24"/>
      <c r="HD830" s="24"/>
      <c r="HE830" s="24"/>
      <c r="HF830" s="24"/>
      <c r="HG830" s="24"/>
      <c r="HH830" s="24"/>
      <c r="HI830" s="24"/>
      <c r="HJ830" s="24"/>
      <c r="HK830" s="24"/>
      <c r="HL830" s="24"/>
      <c r="HM830" s="24"/>
      <c r="HN830" s="24"/>
      <c r="HO830" s="24"/>
      <c r="HP830" s="24"/>
      <c r="HQ830" s="24"/>
      <c r="HR830" s="24"/>
      <c r="HS830" s="24"/>
      <c r="HT830" s="24"/>
      <c r="HU830" s="24"/>
      <c r="HV830" s="24"/>
      <c r="HW830" s="24"/>
      <c r="HX830" s="24"/>
      <c r="HY830" s="24"/>
      <c r="HZ830" s="24"/>
      <c r="IA830" s="24"/>
      <c r="IB830" s="24"/>
      <c r="IC830" s="24"/>
      <c r="ID830" s="24"/>
      <c r="IE830" s="24"/>
      <c r="IF830" s="24"/>
      <c r="IG830" s="24"/>
      <c r="IH830" s="24"/>
      <c r="II830" s="24"/>
      <c r="IJ830" s="24"/>
      <c r="IK830" s="24"/>
      <c r="IL830" s="24"/>
      <c r="IM830" s="24"/>
      <c r="IN830" s="24"/>
      <c r="IO830" s="24"/>
      <c r="IP830" s="24"/>
      <c r="IQ830" s="24"/>
      <c r="IR830" s="24"/>
      <c r="IS830" s="24"/>
      <c r="IT830" s="24"/>
      <c r="IU830" s="24"/>
      <c r="IV830" s="24"/>
    </row>
    <row r="831" spans="1:256" s="22" customFormat="1" ht="11.25">
      <c r="A831" s="24"/>
      <c r="B831" s="24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  <c r="FJ831" s="24"/>
      <c r="FK831" s="24"/>
      <c r="FL831" s="24"/>
      <c r="FM831" s="24"/>
      <c r="FN831" s="24"/>
      <c r="FO831" s="24"/>
      <c r="FP831" s="24"/>
      <c r="FQ831" s="24"/>
      <c r="FR831" s="24"/>
      <c r="FS831" s="24"/>
      <c r="FT831" s="24"/>
      <c r="FU831" s="24"/>
      <c r="FV831" s="24"/>
      <c r="FW831" s="24"/>
      <c r="FX831" s="24"/>
      <c r="FY831" s="24"/>
      <c r="FZ831" s="24"/>
      <c r="GA831" s="24"/>
      <c r="GB831" s="24"/>
      <c r="GC831" s="24"/>
      <c r="GD831" s="24"/>
      <c r="GE831" s="24"/>
      <c r="GF831" s="24"/>
      <c r="GG831" s="24"/>
      <c r="GH831" s="24"/>
      <c r="GI831" s="24"/>
      <c r="GJ831" s="24"/>
      <c r="GK831" s="24"/>
      <c r="GL831" s="24"/>
      <c r="GM831" s="24"/>
      <c r="GN831" s="24"/>
      <c r="GO831" s="24"/>
      <c r="GP831" s="24"/>
      <c r="GQ831" s="24"/>
      <c r="GR831" s="24"/>
      <c r="GS831" s="24"/>
      <c r="GT831" s="24"/>
      <c r="GU831" s="24"/>
      <c r="GV831" s="24"/>
      <c r="GW831" s="24"/>
      <c r="GX831" s="24"/>
      <c r="GY831" s="24"/>
      <c r="GZ831" s="24"/>
      <c r="HA831" s="24"/>
      <c r="HB831" s="24"/>
      <c r="HC831" s="24"/>
      <c r="HD831" s="24"/>
      <c r="HE831" s="24"/>
      <c r="HF831" s="24"/>
      <c r="HG831" s="24"/>
      <c r="HH831" s="24"/>
      <c r="HI831" s="24"/>
      <c r="HJ831" s="24"/>
      <c r="HK831" s="24"/>
      <c r="HL831" s="24"/>
      <c r="HM831" s="24"/>
      <c r="HN831" s="24"/>
      <c r="HO831" s="24"/>
      <c r="HP831" s="24"/>
      <c r="HQ831" s="24"/>
      <c r="HR831" s="24"/>
      <c r="HS831" s="24"/>
      <c r="HT831" s="24"/>
      <c r="HU831" s="24"/>
      <c r="HV831" s="24"/>
      <c r="HW831" s="24"/>
      <c r="HX831" s="24"/>
      <c r="HY831" s="24"/>
      <c r="HZ831" s="24"/>
      <c r="IA831" s="24"/>
      <c r="IB831" s="24"/>
      <c r="IC831" s="24"/>
      <c r="ID831" s="24"/>
      <c r="IE831" s="24"/>
      <c r="IF831" s="24"/>
      <c r="IG831" s="24"/>
      <c r="IH831" s="24"/>
      <c r="II831" s="24"/>
      <c r="IJ831" s="24"/>
      <c r="IK831" s="24"/>
      <c r="IL831" s="24"/>
      <c r="IM831" s="24"/>
      <c r="IN831" s="24"/>
      <c r="IO831" s="24"/>
      <c r="IP831" s="24"/>
      <c r="IQ831" s="24"/>
      <c r="IR831" s="24"/>
      <c r="IS831" s="24"/>
      <c r="IT831" s="24"/>
      <c r="IU831" s="24"/>
      <c r="IV831" s="24"/>
    </row>
    <row r="832" spans="1:256" s="22" customFormat="1" ht="11.25">
      <c r="A832" s="24"/>
      <c r="B832" s="24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  <c r="FJ832" s="24"/>
      <c r="FK832" s="24"/>
      <c r="FL832" s="24"/>
      <c r="FM832" s="24"/>
      <c r="FN832" s="24"/>
      <c r="FO832" s="24"/>
      <c r="FP832" s="24"/>
      <c r="FQ832" s="24"/>
      <c r="FR832" s="24"/>
      <c r="FS832" s="24"/>
      <c r="FT832" s="24"/>
      <c r="FU832" s="24"/>
      <c r="FV832" s="24"/>
      <c r="FW832" s="24"/>
      <c r="FX832" s="24"/>
      <c r="FY832" s="24"/>
      <c r="FZ832" s="24"/>
      <c r="GA832" s="24"/>
      <c r="GB832" s="24"/>
      <c r="GC832" s="24"/>
      <c r="GD832" s="24"/>
      <c r="GE832" s="24"/>
      <c r="GF832" s="24"/>
      <c r="GG832" s="24"/>
      <c r="GH832" s="24"/>
      <c r="GI832" s="24"/>
      <c r="GJ832" s="24"/>
      <c r="GK832" s="24"/>
      <c r="GL832" s="24"/>
      <c r="GM832" s="24"/>
      <c r="GN832" s="24"/>
      <c r="GO832" s="24"/>
      <c r="GP832" s="24"/>
      <c r="GQ832" s="24"/>
      <c r="GR832" s="24"/>
      <c r="GS832" s="24"/>
      <c r="GT832" s="24"/>
      <c r="GU832" s="24"/>
      <c r="GV832" s="24"/>
      <c r="GW832" s="24"/>
      <c r="GX832" s="24"/>
      <c r="GY832" s="24"/>
      <c r="GZ832" s="24"/>
      <c r="HA832" s="24"/>
      <c r="HB832" s="24"/>
      <c r="HC832" s="24"/>
      <c r="HD832" s="24"/>
      <c r="HE832" s="24"/>
      <c r="HF832" s="24"/>
      <c r="HG832" s="24"/>
      <c r="HH832" s="24"/>
      <c r="HI832" s="24"/>
      <c r="HJ832" s="24"/>
      <c r="HK832" s="24"/>
      <c r="HL832" s="24"/>
      <c r="HM832" s="24"/>
      <c r="HN832" s="24"/>
      <c r="HO832" s="24"/>
      <c r="HP832" s="24"/>
      <c r="HQ832" s="24"/>
      <c r="HR832" s="24"/>
      <c r="HS832" s="24"/>
      <c r="HT832" s="24"/>
      <c r="HU832" s="24"/>
      <c r="HV832" s="24"/>
      <c r="HW832" s="24"/>
      <c r="HX832" s="24"/>
      <c r="HY832" s="24"/>
      <c r="HZ832" s="24"/>
      <c r="IA832" s="24"/>
      <c r="IB832" s="24"/>
      <c r="IC832" s="24"/>
      <c r="ID832" s="24"/>
      <c r="IE832" s="24"/>
      <c r="IF832" s="24"/>
      <c r="IG832" s="24"/>
      <c r="IH832" s="24"/>
      <c r="II832" s="24"/>
      <c r="IJ832" s="24"/>
      <c r="IK832" s="24"/>
      <c r="IL832" s="24"/>
      <c r="IM832" s="24"/>
      <c r="IN832" s="24"/>
      <c r="IO832" s="24"/>
      <c r="IP832" s="24"/>
      <c r="IQ832" s="24"/>
      <c r="IR832" s="24"/>
      <c r="IS832" s="24"/>
      <c r="IT832" s="24"/>
      <c r="IU832" s="24"/>
      <c r="IV832" s="24"/>
    </row>
    <row r="833" spans="1:256" s="22" customFormat="1" ht="11.25">
      <c r="A833" s="24"/>
      <c r="B833" s="24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  <c r="FJ833" s="24"/>
      <c r="FK833" s="24"/>
      <c r="FL833" s="24"/>
      <c r="FM833" s="24"/>
      <c r="FN833" s="24"/>
      <c r="FO833" s="24"/>
      <c r="FP833" s="24"/>
      <c r="FQ833" s="24"/>
      <c r="FR833" s="24"/>
      <c r="FS833" s="24"/>
      <c r="FT833" s="24"/>
      <c r="FU833" s="24"/>
      <c r="FV833" s="24"/>
      <c r="FW833" s="24"/>
      <c r="FX833" s="24"/>
      <c r="FY833" s="24"/>
      <c r="FZ833" s="24"/>
      <c r="GA833" s="24"/>
      <c r="GB833" s="24"/>
      <c r="GC833" s="24"/>
      <c r="GD833" s="24"/>
      <c r="GE833" s="24"/>
      <c r="GF833" s="24"/>
      <c r="GG833" s="24"/>
      <c r="GH833" s="24"/>
      <c r="GI833" s="24"/>
      <c r="GJ833" s="24"/>
      <c r="GK833" s="24"/>
      <c r="GL833" s="24"/>
      <c r="GM833" s="24"/>
      <c r="GN833" s="24"/>
      <c r="GO833" s="24"/>
      <c r="GP833" s="24"/>
      <c r="GQ833" s="24"/>
      <c r="GR833" s="24"/>
      <c r="GS833" s="24"/>
      <c r="GT833" s="24"/>
      <c r="GU833" s="24"/>
      <c r="GV833" s="24"/>
      <c r="GW833" s="24"/>
      <c r="GX833" s="24"/>
      <c r="GY833" s="24"/>
      <c r="GZ833" s="24"/>
      <c r="HA833" s="24"/>
      <c r="HB833" s="24"/>
      <c r="HC833" s="24"/>
      <c r="HD833" s="24"/>
      <c r="HE833" s="24"/>
      <c r="HF833" s="24"/>
      <c r="HG833" s="24"/>
      <c r="HH833" s="24"/>
      <c r="HI833" s="24"/>
      <c r="HJ833" s="24"/>
      <c r="HK833" s="24"/>
      <c r="HL833" s="24"/>
      <c r="HM833" s="24"/>
      <c r="HN833" s="24"/>
      <c r="HO833" s="24"/>
      <c r="HP833" s="24"/>
      <c r="HQ833" s="24"/>
      <c r="HR833" s="24"/>
      <c r="HS833" s="24"/>
      <c r="HT833" s="24"/>
      <c r="HU833" s="24"/>
      <c r="HV833" s="24"/>
      <c r="HW833" s="24"/>
      <c r="HX833" s="24"/>
      <c r="HY833" s="24"/>
      <c r="HZ833" s="24"/>
      <c r="IA833" s="24"/>
      <c r="IB833" s="24"/>
      <c r="IC833" s="24"/>
      <c r="ID833" s="24"/>
      <c r="IE833" s="24"/>
      <c r="IF833" s="24"/>
      <c r="IG833" s="24"/>
      <c r="IH833" s="24"/>
      <c r="II833" s="24"/>
      <c r="IJ833" s="24"/>
      <c r="IK833" s="24"/>
      <c r="IL833" s="24"/>
      <c r="IM833" s="24"/>
      <c r="IN833" s="24"/>
      <c r="IO833" s="24"/>
      <c r="IP833" s="24"/>
      <c r="IQ833" s="24"/>
      <c r="IR833" s="24"/>
      <c r="IS833" s="24"/>
      <c r="IT833" s="24"/>
      <c r="IU833" s="24"/>
      <c r="IV833" s="24"/>
    </row>
    <row r="834" spans="1:256" s="22" customFormat="1" ht="11.25">
      <c r="A834" s="24" t="s">
        <v>832</v>
      </c>
      <c r="B834" s="24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  <c r="FJ834" s="24"/>
      <c r="FK834" s="24"/>
      <c r="FL834" s="24"/>
      <c r="FM834" s="24"/>
      <c r="FN834" s="24"/>
      <c r="FO834" s="24"/>
      <c r="FP834" s="24"/>
      <c r="FQ834" s="24"/>
      <c r="FR834" s="24"/>
      <c r="FS834" s="24"/>
      <c r="FT834" s="24"/>
      <c r="FU834" s="24"/>
      <c r="FV834" s="24"/>
      <c r="FW834" s="24"/>
      <c r="FX834" s="24"/>
      <c r="FY834" s="24"/>
      <c r="FZ834" s="24"/>
      <c r="GA834" s="24"/>
      <c r="GB834" s="24"/>
      <c r="GC834" s="24"/>
      <c r="GD834" s="24"/>
      <c r="GE834" s="24"/>
      <c r="GF834" s="24"/>
      <c r="GG834" s="24"/>
      <c r="GH834" s="24"/>
      <c r="GI834" s="24"/>
      <c r="GJ834" s="24"/>
      <c r="GK834" s="24"/>
      <c r="GL834" s="24"/>
      <c r="GM834" s="24"/>
      <c r="GN834" s="24"/>
      <c r="GO834" s="24"/>
      <c r="GP834" s="24"/>
      <c r="GQ834" s="24"/>
      <c r="GR834" s="24"/>
      <c r="GS834" s="24"/>
      <c r="GT834" s="24"/>
      <c r="GU834" s="24"/>
      <c r="GV834" s="24"/>
      <c r="GW834" s="24"/>
      <c r="GX834" s="24"/>
      <c r="GY834" s="24"/>
      <c r="GZ834" s="24"/>
      <c r="HA834" s="24"/>
      <c r="HB834" s="24"/>
      <c r="HC834" s="24"/>
      <c r="HD834" s="24"/>
      <c r="HE834" s="24"/>
      <c r="HF834" s="24"/>
      <c r="HG834" s="24"/>
      <c r="HH834" s="24"/>
      <c r="HI834" s="24"/>
      <c r="HJ834" s="24"/>
      <c r="HK834" s="24"/>
      <c r="HL834" s="24"/>
      <c r="HM834" s="24"/>
      <c r="HN834" s="24"/>
      <c r="HO834" s="24"/>
      <c r="HP834" s="24"/>
      <c r="HQ834" s="24"/>
      <c r="HR834" s="24"/>
      <c r="HS834" s="24"/>
      <c r="HT834" s="24"/>
      <c r="HU834" s="24"/>
      <c r="HV834" s="24"/>
      <c r="HW834" s="24"/>
      <c r="HX834" s="24"/>
      <c r="HY834" s="24"/>
      <c r="HZ834" s="24"/>
      <c r="IA834" s="24"/>
      <c r="IB834" s="24"/>
      <c r="IC834" s="24"/>
      <c r="ID834" s="24"/>
      <c r="IE834" s="24"/>
      <c r="IF834" s="24"/>
      <c r="IG834" s="24"/>
      <c r="IH834" s="24"/>
      <c r="II834" s="24"/>
      <c r="IJ834" s="24"/>
      <c r="IK834" s="24"/>
      <c r="IL834" s="24"/>
      <c r="IM834" s="24"/>
      <c r="IN834" s="24"/>
      <c r="IO834" s="24"/>
      <c r="IP834" s="24"/>
      <c r="IQ834" s="24"/>
      <c r="IR834" s="24"/>
      <c r="IS834" s="24"/>
      <c r="IT834" s="24"/>
      <c r="IU834" s="24"/>
      <c r="IV834" s="24"/>
    </row>
    <row r="835" spans="1:256" s="22" customFormat="1" ht="11.25">
      <c r="A835" s="24"/>
      <c r="B835" s="24" t="s">
        <v>833</v>
      </c>
      <c r="C835" s="27" t="s">
        <v>834</v>
      </c>
      <c r="D835" s="27">
        <v>5</v>
      </c>
      <c r="E835" s="27">
        <v>1</v>
      </c>
      <c r="F835" s="27"/>
      <c r="G835" s="27"/>
      <c r="H835" s="27">
        <v>6</v>
      </c>
      <c r="I835" s="27">
        <v>1</v>
      </c>
      <c r="J835" s="27" t="s">
        <v>593</v>
      </c>
      <c r="K835" s="27"/>
      <c r="L835" s="27"/>
      <c r="M835" s="27"/>
      <c r="N835" s="27"/>
      <c r="O835" s="27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  <c r="FJ835" s="24"/>
      <c r="FK835" s="24"/>
      <c r="FL835" s="24"/>
      <c r="FM835" s="24"/>
      <c r="FN835" s="24"/>
      <c r="FO835" s="24"/>
      <c r="FP835" s="24"/>
      <c r="FQ835" s="24"/>
      <c r="FR835" s="24"/>
      <c r="FS835" s="24"/>
      <c r="FT835" s="24"/>
      <c r="FU835" s="24"/>
      <c r="FV835" s="24"/>
      <c r="FW835" s="24"/>
      <c r="FX835" s="24"/>
      <c r="FY835" s="24"/>
      <c r="FZ835" s="24"/>
      <c r="GA835" s="24"/>
      <c r="GB835" s="24"/>
      <c r="GC835" s="24"/>
      <c r="GD835" s="24"/>
      <c r="GE835" s="24"/>
      <c r="GF835" s="24"/>
      <c r="GG835" s="24"/>
      <c r="GH835" s="24"/>
      <c r="GI835" s="24"/>
      <c r="GJ835" s="24"/>
      <c r="GK835" s="24"/>
      <c r="GL835" s="24"/>
      <c r="GM835" s="24"/>
      <c r="GN835" s="24"/>
      <c r="GO835" s="24"/>
      <c r="GP835" s="24"/>
      <c r="GQ835" s="24"/>
      <c r="GR835" s="24"/>
      <c r="GS835" s="24"/>
      <c r="GT835" s="24"/>
      <c r="GU835" s="24"/>
      <c r="GV835" s="24"/>
      <c r="GW835" s="24"/>
      <c r="GX835" s="24"/>
      <c r="GY835" s="24"/>
      <c r="GZ835" s="24"/>
      <c r="HA835" s="24"/>
      <c r="HB835" s="24"/>
      <c r="HC835" s="24"/>
      <c r="HD835" s="24"/>
      <c r="HE835" s="24"/>
      <c r="HF835" s="24"/>
      <c r="HG835" s="24"/>
      <c r="HH835" s="24"/>
      <c r="HI835" s="24"/>
      <c r="HJ835" s="24"/>
      <c r="HK835" s="24"/>
      <c r="HL835" s="24"/>
      <c r="HM835" s="24"/>
      <c r="HN835" s="24"/>
      <c r="HO835" s="24"/>
      <c r="HP835" s="24"/>
      <c r="HQ835" s="24"/>
      <c r="HR835" s="24"/>
      <c r="HS835" s="24"/>
      <c r="HT835" s="24"/>
      <c r="HU835" s="24"/>
      <c r="HV835" s="24"/>
      <c r="HW835" s="24"/>
      <c r="HX835" s="24"/>
      <c r="HY835" s="24"/>
      <c r="HZ835" s="24"/>
      <c r="IA835" s="24"/>
      <c r="IB835" s="24"/>
      <c r="IC835" s="24"/>
      <c r="ID835" s="24"/>
      <c r="IE835" s="24"/>
      <c r="IF835" s="24"/>
      <c r="IG835" s="24"/>
      <c r="IH835" s="24"/>
      <c r="II835" s="24"/>
      <c r="IJ835" s="24"/>
      <c r="IK835" s="24"/>
      <c r="IL835" s="24"/>
      <c r="IM835" s="24"/>
      <c r="IN835" s="24"/>
      <c r="IO835" s="24"/>
      <c r="IP835" s="24"/>
      <c r="IQ835" s="24"/>
      <c r="IR835" s="24"/>
      <c r="IS835" s="24"/>
      <c r="IT835" s="24"/>
      <c r="IU835" s="24"/>
      <c r="IV835" s="24"/>
    </row>
    <row r="836" spans="1:256" s="22" customFormat="1" ht="11.25">
      <c r="A836" s="24"/>
      <c r="B836" s="24" t="s">
        <v>835</v>
      </c>
      <c r="C836" s="27" t="s">
        <v>836</v>
      </c>
      <c r="D836" s="27">
        <v>2</v>
      </c>
      <c r="E836" s="27"/>
      <c r="F836" s="27"/>
      <c r="G836" s="27"/>
      <c r="H836" s="27">
        <v>20</v>
      </c>
      <c r="I836" s="27">
        <v>5</v>
      </c>
      <c r="J836" s="27" t="s">
        <v>379</v>
      </c>
      <c r="K836" s="27"/>
      <c r="L836" s="27"/>
      <c r="M836" s="27"/>
      <c r="N836" s="27"/>
      <c r="O836" s="27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  <c r="FJ836" s="24"/>
      <c r="FK836" s="24"/>
      <c r="FL836" s="24"/>
      <c r="FM836" s="24"/>
      <c r="FN836" s="24"/>
      <c r="FO836" s="24"/>
      <c r="FP836" s="24"/>
      <c r="FQ836" s="24"/>
      <c r="FR836" s="24"/>
      <c r="FS836" s="24"/>
      <c r="FT836" s="24"/>
      <c r="FU836" s="24"/>
      <c r="FV836" s="24"/>
      <c r="FW836" s="24"/>
      <c r="FX836" s="24"/>
      <c r="FY836" s="24"/>
      <c r="FZ836" s="24"/>
      <c r="GA836" s="24"/>
      <c r="GB836" s="24"/>
      <c r="GC836" s="24"/>
      <c r="GD836" s="24"/>
      <c r="GE836" s="24"/>
      <c r="GF836" s="24"/>
      <c r="GG836" s="24"/>
      <c r="GH836" s="24"/>
      <c r="GI836" s="24"/>
      <c r="GJ836" s="24"/>
      <c r="GK836" s="24"/>
      <c r="GL836" s="24"/>
      <c r="GM836" s="24"/>
      <c r="GN836" s="24"/>
      <c r="GO836" s="24"/>
      <c r="GP836" s="24"/>
      <c r="GQ836" s="24"/>
      <c r="GR836" s="24"/>
      <c r="GS836" s="24"/>
      <c r="GT836" s="24"/>
      <c r="GU836" s="24"/>
      <c r="GV836" s="24"/>
      <c r="GW836" s="24"/>
      <c r="GX836" s="24"/>
      <c r="GY836" s="24"/>
      <c r="GZ836" s="24"/>
      <c r="HA836" s="24"/>
      <c r="HB836" s="24"/>
      <c r="HC836" s="24"/>
      <c r="HD836" s="24"/>
      <c r="HE836" s="24"/>
      <c r="HF836" s="24"/>
      <c r="HG836" s="24"/>
      <c r="HH836" s="24"/>
      <c r="HI836" s="24"/>
      <c r="HJ836" s="24"/>
      <c r="HK836" s="24"/>
      <c r="HL836" s="24"/>
      <c r="HM836" s="24"/>
      <c r="HN836" s="24"/>
      <c r="HO836" s="24"/>
      <c r="HP836" s="24"/>
      <c r="HQ836" s="24"/>
      <c r="HR836" s="24"/>
      <c r="HS836" s="24"/>
      <c r="HT836" s="24"/>
      <c r="HU836" s="24"/>
      <c r="HV836" s="24"/>
      <c r="HW836" s="24"/>
      <c r="HX836" s="24"/>
      <c r="HY836" s="24"/>
      <c r="HZ836" s="24"/>
      <c r="IA836" s="24"/>
      <c r="IB836" s="24"/>
      <c r="IC836" s="24"/>
      <c r="ID836" s="24"/>
      <c r="IE836" s="24"/>
      <c r="IF836" s="24"/>
      <c r="IG836" s="24"/>
      <c r="IH836" s="24"/>
      <c r="II836" s="24"/>
      <c r="IJ836" s="24"/>
      <c r="IK836" s="24"/>
      <c r="IL836" s="24"/>
      <c r="IM836" s="24"/>
      <c r="IN836" s="24"/>
      <c r="IO836" s="24"/>
      <c r="IP836" s="24"/>
      <c r="IQ836" s="24"/>
      <c r="IR836" s="24"/>
      <c r="IS836" s="24"/>
      <c r="IT836" s="24"/>
      <c r="IU836" s="24"/>
      <c r="IV836" s="24"/>
    </row>
    <row r="837" spans="1:256" s="22" customFormat="1" ht="11.25">
      <c r="A837" s="24"/>
      <c r="B837" s="24" t="s">
        <v>837</v>
      </c>
      <c r="C837" s="27" t="s">
        <v>838</v>
      </c>
      <c r="D837" s="27">
        <v>15</v>
      </c>
      <c r="E837" s="27"/>
      <c r="F837" s="27"/>
      <c r="G837" s="27"/>
      <c r="H837" s="27">
        <v>48</v>
      </c>
      <c r="I837" s="27">
        <v>8</v>
      </c>
      <c r="J837" s="27" t="s">
        <v>681</v>
      </c>
      <c r="K837" s="27" t="s">
        <v>839</v>
      </c>
      <c r="L837" s="27"/>
      <c r="M837" s="27"/>
      <c r="N837" s="27"/>
      <c r="O837" s="27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  <c r="FJ837" s="24"/>
      <c r="FK837" s="24"/>
      <c r="FL837" s="24"/>
      <c r="FM837" s="24"/>
      <c r="FN837" s="24"/>
      <c r="FO837" s="24"/>
      <c r="FP837" s="24"/>
      <c r="FQ837" s="24"/>
      <c r="FR837" s="24"/>
      <c r="FS837" s="24"/>
      <c r="FT837" s="24"/>
      <c r="FU837" s="24"/>
      <c r="FV837" s="24"/>
      <c r="FW837" s="24"/>
      <c r="FX837" s="24"/>
      <c r="FY837" s="24"/>
      <c r="FZ837" s="24"/>
      <c r="GA837" s="24"/>
      <c r="GB837" s="24"/>
      <c r="GC837" s="24"/>
      <c r="GD837" s="24"/>
      <c r="GE837" s="24"/>
      <c r="GF837" s="24"/>
      <c r="GG837" s="24"/>
      <c r="GH837" s="24"/>
      <c r="GI837" s="24"/>
      <c r="GJ837" s="24"/>
      <c r="GK837" s="24"/>
      <c r="GL837" s="24"/>
      <c r="GM837" s="24"/>
      <c r="GN837" s="24"/>
      <c r="GO837" s="24"/>
      <c r="GP837" s="24"/>
      <c r="GQ837" s="24"/>
      <c r="GR837" s="24"/>
      <c r="GS837" s="24"/>
      <c r="GT837" s="24"/>
      <c r="GU837" s="24"/>
      <c r="GV837" s="24"/>
      <c r="GW837" s="24"/>
      <c r="GX837" s="24"/>
      <c r="GY837" s="24"/>
      <c r="GZ837" s="24"/>
      <c r="HA837" s="24"/>
      <c r="HB837" s="24"/>
      <c r="HC837" s="24"/>
      <c r="HD837" s="24"/>
      <c r="HE837" s="24"/>
      <c r="HF837" s="24"/>
      <c r="HG837" s="24"/>
      <c r="HH837" s="24"/>
      <c r="HI837" s="24"/>
      <c r="HJ837" s="24"/>
      <c r="HK837" s="24"/>
      <c r="HL837" s="24"/>
      <c r="HM837" s="24"/>
      <c r="HN837" s="24"/>
      <c r="HO837" s="24"/>
      <c r="HP837" s="24"/>
      <c r="HQ837" s="24"/>
      <c r="HR837" s="24"/>
      <c r="HS837" s="24"/>
      <c r="HT837" s="24"/>
      <c r="HU837" s="24"/>
      <c r="HV837" s="24"/>
      <c r="HW837" s="24"/>
      <c r="HX837" s="24"/>
      <c r="HY837" s="24"/>
      <c r="HZ837" s="24"/>
      <c r="IA837" s="24"/>
      <c r="IB837" s="24"/>
      <c r="IC837" s="24"/>
      <c r="ID837" s="24"/>
      <c r="IE837" s="24"/>
      <c r="IF837" s="24"/>
      <c r="IG837" s="24"/>
      <c r="IH837" s="24"/>
      <c r="II837" s="24"/>
      <c r="IJ837" s="24"/>
      <c r="IK837" s="24"/>
      <c r="IL837" s="24"/>
      <c r="IM837" s="24"/>
      <c r="IN837" s="24"/>
      <c r="IO837" s="24"/>
      <c r="IP837" s="24"/>
      <c r="IQ837" s="24"/>
      <c r="IR837" s="24"/>
      <c r="IS837" s="24"/>
      <c r="IT837" s="24"/>
      <c r="IU837" s="24"/>
      <c r="IV837" s="24"/>
    </row>
    <row r="838" spans="1:256" s="22" customFormat="1" ht="11.25">
      <c r="A838" s="24"/>
      <c r="B838" s="24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  <c r="FJ838" s="24"/>
      <c r="FK838" s="24"/>
      <c r="FL838" s="24"/>
      <c r="FM838" s="24"/>
      <c r="FN838" s="24"/>
      <c r="FO838" s="24"/>
      <c r="FP838" s="24"/>
      <c r="FQ838" s="24"/>
      <c r="FR838" s="24"/>
      <c r="FS838" s="24"/>
      <c r="FT838" s="24"/>
      <c r="FU838" s="24"/>
      <c r="FV838" s="24"/>
      <c r="FW838" s="24"/>
      <c r="FX838" s="24"/>
      <c r="FY838" s="24"/>
      <c r="FZ838" s="24"/>
      <c r="GA838" s="24"/>
      <c r="GB838" s="24"/>
      <c r="GC838" s="24"/>
      <c r="GD838" s="24"/>
      <c r="GE838" s="24"/>
      <c r="GF838" s="24"/>
      <c r="GG838" s="24"/>
      <c r="GH838" s="24"/>
      <c r="GI838" s="24"/>
      <c r="GJ838" s="24"/>
      <c r="GK838" s="24"/>
      <c r="GL838" s="24"/>
      <c r="GM838" s="24"/>
      <c r="GN838" s="24"/>
      <c r="GO838" s="24"/>
      <c r="GP838" s="24"/>
      <c r="GQ838" s="24"/>
      <c r="GR838" s="24"/>
      <c r="GS838" s="24"/>
      <c r="GT838" s="24"/>
      <c r="GU838" s="24"/>
      <c r="GV838" s="24"/>
      <c r="GW838" s="24"/>
      <c r="GX838" s="24"/>
      <c r="GY838" s="24"/>
      <c r="GZ838" s="24"/>
      <c r="HA838" s="24"/>
      <c r="HB838" s="24"/>
      <c r="HC838" s="24"/>
      <c r="HD838" s="24"/>
      <c r="HE838" s="24"/>
      <c r="HF838" s="24"/>
      <c r="HG838" s="24"/>
      <c r="HH838" s="24"/>
      <c r="HI838" s="24"/>
      <c r="HJ838" s="24"/>
      <c r="HK838" s="24"/>
      <c r="HL838" s="24"/>
      <c r="HM838" s="24"/>
      <c r="HN838" s="24"/>
      <c r="HO838" s="24"/>
      <c r="HP838" s="24"/>
      <c r="HQ838" s="24"/>
      <c r="HR838" s="24"/>
      <c r="HS838" s="24"/>
      <c r="HT838" s="24"/>
      <c r="HU838" s="24"/>
      <c r="HV838" s="24"/>
      <c r="HW838" s="24"/>
      <c r="HX838" s="24"/>
      <c r="HY838" s="24"/>
      <c r="HZ838" s="24"/>
      <c r="IA838" s="24"/>
      <c r="IB838" s="24"/>
      <c r="IC838" s="24"/>
      <c r="ID838" s="24"/>
      <c r="IE838" s="24"/>
      <c r="IF838" s="24"/>
      <c r="IG838" s="24"/>
      <c r="IH838" s="24"/>
      <c r="II838" s="24"/>
      <c r="IJ838" s="24"/>
      <c r="IK838" s="24"/>
      <c r="IL838" s="24"/>
      <c r="IM838" s="24"/>
      <c r="IN838" s="24"/>
      <c r="IO838" s="24"/>
      <c r="IP838" s="24"/>
      <c r="IQ838" s="24"/>
      <c r="IR838" s="24"/>
      <c r="IS838" s="24"/>
      <c r="IT838" s="24"/>
      <c r="IU838" s="24"/>
      <c r="IV838" s="24"/>
    </row>
    <row r="839" spans="1:256" s="22" customFormat="1" ht="11.25">
      <c r="A839" s="24"/>
      <c r="B839" s="24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  <c r="FJ839" s="24"/>
      <c r="FK839" s="24"/>
      <c r="FL839" s="24"/>
      <c r="FM839" s="24"/>
      <c r="FN839" s="24"/>
      <c r="FO839" s="24"/>
      <c r="FP839" s="24"/>
      <c r="FQ839" s="24"/>
      <c r="FR839" s="24"/>
      <c r="FS839" s="24"/>
      <c r="FT839" s="24"/>
      <c r="FU839" s="24"/>
      <c r="FV839" s="24"/>
      <c r="FW839" s="24"/>
      <c r="FX839" s="24"/>
      <c r="FY839" s="24"/>
      <c r="FZ839" s="24"/>
      <c r="GA839" s="24"/>
      <c r="GB839" s="24"/>
      <c r="GC839" s="24"/>
      <c r="GD839" s="24"/>
      <c r="GE839" s="24"/>
      <c r="GF839" s="24"/>
      <c r="GG839" s="24"/>
      <c r="GH839" s="24"/>
      <c r="GI839" s="24"/>
      <c r="GJ839" s="24"/>
      <c r="GK839" s="24"/>
      <c r="GL839" s="24"/>
      <c r="GM839" s="24"/>
      <c r="GN839" s="24"/>
      <c r="GO839" s="24"/>
      <c r="GP839" s="24"/>
      <c r="GQ839" s="24"/>
      <c r="GR839" s="24"/>
      <c r="GS839" s="24"/>
      <c r="GT839" s="24"/>
      <c r="GU839" s="24"/>
      <c r="GV839" s="24"/>
      <c r="GW839" s="24"/>
      <c r="GX839" s="24"/>
      <c r="GY839" s="24"/>
      <c r="GZ839" s="24"/>
      <c r="HA839" s="24"/>
      <c r="HB839" s="24"/>
      <c r="HC839" s="24"/>
      <c r="HD839" s="24"/>
      <c r="HE839" s="24"/>
      <c r="HF839" s="24"/>
      <c r="HG839" s="24"/>
      <c r="HH839" s="24"/>
      <c r="HI839" s="24"/>
      <c r="HJ839" s="24"/>
      <c r="HK839" s="24"/>
      <c r="HL839" s="24"/>
      <c r="HM839" s="24"/>
      <c r="HN839" s="24"/>
      <c r="HO839" s="24"/>
      <c r="HP839" s="24"/>
      <c r="HQ839" s="24"/>
      <c r="HR839" s="24"/>
      <c r="HS839" s="24"/>
      <c r="HT839" s="24"/>
      <c r="HU839" s="24"/>
      <c r="HV839" s="24"/>
      <c r="HW839" s="24"/>
      <c r="HX839" s="24"/>
      <c r="HY839" s="24"/>
      <c r="HZ839" s="24"/>
      <c r="IA839" s="24"/>
      <c r="IB839" s="24"/>
      <c r="IC839" s="24"/>
      <c r="ID839" s="24"/>
      <c r="IE839" s="24"/>
      <c r="IF839" s="24"/>
      <c r="IG839" s="24"/>
      <c r="IH839" s="24"/>
      <c r="II839" s="24"/>
      <c r="IJ839" s="24"/>
      <c r="IK839" s="24"/>
      <c r="IL839" s="24"/>
      <c r="IM839" s="24"/>
      <c r="IN839" s="24"/>
      <c r="IO839" s="24"/>
      <c r="IP839" s="24"/>
      <c r="IQ839" s="24"/>
      <c r="IR839" s="24"/>
      <c r="IS839" s="24"/>
      <c r="IT839" s="24"/>
      <c r="IU839" s="24"/>
      <c r="IV839" s="24"/>
    </row>
    <row r="840" spans="1:256" s="22" customFormat="1" ht="11.25">
      <c r="A840" s="24"/>
      <c r="B840" s="24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  <c r="FJ840" s="24"/>
      <c r="FK840" s="24"/>
      <c r="FL840" s="24"/>
      <c r="FM840" s="24"/>
      <c r="FN840" s="24"/>
      <c r="FO840" s="24"/>
      <c r="FP840" s="24"/>
      <c r="FQ840" s="24"/>
      <c r="FR840" s="24"/>
      <c r="FS840" s="24"/>
      <c r="FT840" s="24"/>
      <c r="FU840" s="24"/>
      <c r="FV840" s="24"/>
      <c r="FW840" s="24"/>
      <c r="FX840" s="24"/>
      <c r="FY840" s="24"/>
      <c r="FZ840" s="24"/>
      <c r="GA840" s="24"/>
      <c r="GB840" s="24"/>
      <c r="GC840" s="24"/>
      <c r="GD840" s="24"/>
      <c r="GE840" s="24"/>
      <c r="GF840" s="24"/>
      <c r="GG840" s="24"/>
      <c r="GH840" s="24"/>
      <c r="GI840" s="24"/>
      <c r="GJ840" s="24"/>
      <c r="GK840" s="24"/>
      <c r="GL840" s="24"/>
      <c r="GM840" s="24"/>
      <c r="GN840" s="24"/>
      <c r="GO840" s="24"/>
      <c r="GP840" s="24"/>
      <c r="GQ840" s="24"/>
      <c r="GR840" s="24"/>
      <c r="GS840" s="24"/>
      <c r="GT840" s="24"/>
      <c r="GU840" s="24"/>
      <c r="GV840" s="24"/>
      <c r="GW840" s="24"/>
      <c r="GX840" s="24"/>
      <c r="GY840" s="24"/>
      <c r="GZ840" s="24"/>
      <c r="HA840" s="24"/>
      <c r="HB840" s="24"/>
      <c r="HC840" s="24"/>
      <c r="HD840" s="24"/>
      <c r="HE840" s="24"/>
      <c r="HF840" s="24"/>
      <c r="HG840" s="24"/>
      <c r="HH840" s="24"/>
      <c r="HI840" s="24"/>
      <c r="HJ840" s="24"/>
      <c r="HK840" s="24"/>
      <c r="HL840" s="24"/>
      <c r="HM840" s="24"/>
      <c r="HN840" s="24"/>
      <c r="HO840" s="24"/>
      <c r="HP840" s="24"/>
      <c r="HQ840" s="24"/>
      <c r="HR840" s="24"/>
      <c r="HS840" s="24"/>
      <c r="HT840" s="24"/>
      <c r="HU840" s="24"/>
      <c r="HV840" s="24"/>
      <c r="HW840" s="24"/>
      <c r="HX840" s="24"/>
      <c r="HY840" s="24"/>
      <c r="HZ840" s="24"/>
      <c r="IA840" s="24"/>
      <c r="IB840" s="24"/>
      <c r="IC840" s="24"/>
      <c r="ID840" s="24"/>
      <c r="IE840" s="24"/>
      <c r="IF840" s="24"/>
      <c r="IG840" s="24"/>
      <c r="IH840" s="24"/>
      <c r="II840" s="24"/>
      <c r="IJ840" s="24"/>
      <c r="IK840" s="24"/>
      <c r="IL840" s="24"/>
      <c r="IM840" s="24"/>
      <c r="IN840" s="24"/>
      <c r="IO840" s="24"/>
      <c r="IP840" s="24"/>
      <c r="IQ840" s="24"/>
      <c r="IR840" s="24"/>
      <c r="IS840" s="24"/>
      <c r="IT840" s="24"/>
      <c r="IU840" s="24"/>
      <c r="IV840" s="24"/>
    </row>
    <row r="841" spans="1:256" s="22" customFormat="1" ht="11.25">
      <c r="A841" s="24"/>
      <c r="B841" s="24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  <c r="FJ841" s="24"/>
      <c r="FK841" s="24"/>
      <c r="FL841" s="24"/>
      <c r="FM841" s="24"/>
      <c r="FN841" s="24"/>
      <c r="FO841" s="24"/>
      <c r="FP841" s="24"/>
      <c r="FQ841" s="24"/>
      <c r="FR841" s="24"/>
      <c r="FS841" s="24"/>
      <c r="FT841" s="24"/>
      <c r="FU841" s="24"/>
      <c r="FV841" s="24"/>
      <c r="FW841" s="24"/>
      <c r="FX841" s="24"/>
      <c r="FY841" s="24"/>
      <c r="FZ841" s="24"/>
      <c r="GA841" s="24"/>
      <c r="GB841" s="24"/>
      <c r="GC841" s="24"/>
      <c r="GD841" s="24"/>
      <c r="GE841" s="24"/>
      <c r="GF841" s="24"/>
      <c r="GG841" s="24"/>
      <c r="GH841" s="24"/>
      <c r="GI841" s="24"/>
      <c r="GJ841" s="24"/>
      <c r="GK841" s="24"/>
      <c r="GL841" s="24"/>
      <c r="GM841" s="24"/>
      <c r="GN841" s="24"/>
      <c r="GO841" s="24"/>
      <c r="GP841" s="24"/>
      <c r="GQ841" s="24"/>
      <c r="GR841" s="24"/>
      <c r="GS841" s="24"/>
      <c r="GT841" s="24"/>
      <c r="GU841" s="24"/>
      <c r="GV841" s="24"/>
      <c r="GW841" s="24"/>
      <c r="GX841" s="24"/>
      <c r="GY841" s="24"/>
      <c r="GZ841" s="24"/>
      <c r="HA841" s="24"/>
      <c r="HB841" s="24"/>
      <c r="HC841" s="24"/>
      <c r="HD841" s="24"/>
      <c r="HE841" s="24"/>
      <c r="HF841" s="24"/>
      <c r="HG841" s="24"/>
      <c r="HH841" s="24"/>
      <c r="HI841" s="24"/>
      <c r="HJ841" s="24"/>
      <c r="HK841" s="24"/>
      <c r="HL841" s="24"/>
      <c r="HM841" s="24"/>
      <c r="HN841" s="24"/>
      <c r="HO841" s="24"/>
      <c r="HP841" s="24"/>
      <c r="HQ841" s="24"/>
      <c r="HR841" s="24"/>
      <c r="HS841" s="24"/>
      <c r="HT841" s="24"/>
      <c r="HU841" s="24"/>
      <c r="HV841" s="24"/>
      <c r="HW841" s="24"/>
      <c r="HX841" s="24"/>
      <c r="HY841" s="24"/>
      <c r="HZ841" s="24"/>
      <c r="IA841" s="24"/>
      <c r="IB841" s="24"/>
      <c r="IC841" s="24"/>
      <c r="ID841" s="24"/>
      <c r="IE841" s="24"/>
      <c r="IF841" s="24"/>
      <c r="IG841" s="24"/>
      <c r="IH841" s="24"/>
      <c r="II841" s="24"/>
      <c r="IJ841" s="24"/>
      <c r="IK841" s="24"/>
      <c r="IL841" s="24"/>
      <c r="IM841" s="24"/>
      <c r="IN841" s="24"/>
      <c r="IO841" s="24"/>
      <c r="IP841" s="24"/>
      <c r="IQ841" s="24"/>
      <c r="IR841" s="24"/>
      <c r="IS841" s="24"/>
      <c r="IT841" s="24"/>
      <c r="IU841" s="24"/>
      <c r="IV841" s="24"/>
    </row>
    <row r="842" spans="1:256" s="22" customFormat="1" ht="11.25">
      <c r="A842" s="24"/>
      <c r="B842" s="24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  <c r="FJ842" s="24"/>
      <c r="FK842" s="24"/>
      <c r="FL842" s="24"/>
      <c r="FM842" s="24"/>
      <c r="FN842" s="24"/>
      <c r="FO842" s="24"/>
      <c r="FP842" s="24"/>
      <c r="FQ842" s="24"/>
      <c r="FR842" s="24"/>
      <c r="FS842" s="24"/>
      <c r="FT842" s="24"/>
      <c r="FU842" s="24"/>
      <c r="FV842" s="24"/>
      <c r="FW842" s="24"/>
      <c r="FX842" s="24"/>
      <c r="FY842" s="24"/>
      <c r="FZ842" s="24"/>
      <c r="GA842" s="24"/>
      <c r="GB842" s="24"/>
      <c r="GC842" s="24"/>
      <c r="GD842" s="24"/>
      <c r="GE842" s="24"/>
      <c r="GF842" s="24"/>
      <c r="GG842" s="24"/>
      <c r="GH842" s="24"/>
      <c r="GI842" s="24"/>
      <c r="GJ842" s="24"/>
      <c r="GK842" s="24"/>
      <c r="GL842" s="24"/>
      <c r="GM842" s="24"/>
      <c r="GN842" s="24"/>
      <c r="GO842" s="24"/>
      <c r="GP842" s="24"/>
      <c r="GQ842" s="24"/>
      <c r="GR842" s="24"/>
      <c r="GS842" s="24"/>
      <c r="GT842" s="24"/>
      <c r="GU842" s="24"/>
      <c r="GV842" s="24"/>
      <c r="GW842" s="24"/>
      <c r="GX842" s="24"/>
      <c r="GY842" s="24"/>
      <c r="GZ842" s="24"/>
      <c r="HA842" s="24"/>
      <c r="HB842" s="24"/>
      <c r="HC842" s="24"/>
      <c r="HD842" s="24"/>
      <c r="HE842" s="24"/>
      <c r="HF842" s="24"/>
      <c r="HG842" s="24"/>
      <c r="HH842" s="24"/>
      <c r="HI842" s="24"/>
      <c r="HJ842" s="24"/>
      <c r="HK842" s="24"/>
      <c r="HL842" s="24"/>
      <c r="HM842" s="24"/>
      <c r="HN842" s="24"/>
      <c r="HO842" s="24"/>
      <c r="HP842" s="24"/>
      <c r="HQ842" s="24"/>
      <c r="HR842" s="24"/>
      <c r="HS842" s="24"/>
      <c r="HT842" s="24"/>
      <c r="HU842" s="24"/>
      <c r="HV842" s="24"/>
      <c r="HW842" s="24"/>
      <c r="HX842" s="24"/>
      <c r="HY842" s="24"/>
      <c r="HZ842" s="24"/>
      <c r="IA842" s="24"/>
      <c r="IB842" s="24"/>
      <c r="IC842" s="24"/>
      <c r="ID842" s="24"/>
      <c r="IE842" s="24"/>
      <c r="IF842" s="24"/>
      <c r="IG842" s="24"/>
      <c r="IH842" s="24"/>
      <c r="II842" s="24"/>
      <c r="IJ842" s="24"/>
      <c r="IK842" s="24"/>
      <c r="IL842" s="24"/>
      <c r="IM842" s="24"/>
      <c r="IN842" s="24"/>
      <c r="IO842" s="24"/>
      <c r="IP842" s="24"/>
      <c r="IQ842" s="24"/>
      <c r="IR842" s="24"/>
      <c r="IS842" s="24"/>
      <c r="IT842" s="24"/>
      <c r="IU842" s="24"/>
      <c r="IV842" s="24"/>
    </row>
    <row r="843" spans="1:256" s="22" customFormat="1" ht="11.25">
      <c r="A843" s="24"/>
      <c r="B843" s="24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  <c r="FJ843" s="24"/>
      <c r="FK843" s="24"/>
      <c r="FL843" s="24"/>
      <c r="FM843" s="24"/>
      <c r="FN843" s="24"/>
      <c r="FO843" s="24"/>
      <c r="FP843" s="24"/>
      <c r="FQ843" s="24"/>
      <c r="FR843" s="24"/>
      <c r="FS843" s="24"/>
      <c r="FT843" s="24"/>
      <c r="FU843" s="24"/>
      <c r="FV843" s="24"/>
      <c r="FW843" s="24"/>
      <c r="FX843" s="24"/>
      <c r="FY843" s="24"/>
      <c r="FZ843" s="24"/>
      <c r="GA843" s="24"/>
      <c r="GB843" s="24"/>
      <c r="GC843" s="24"/>
      <c r="GD843" s="24"/>
      <c r="GE843" s="24"/>
      <c r="GF843" s="24"/>
      <c r="GG843" s="24"/>
      <c r="GH843" s="24"/>
      <c r="GI843" s="24"/>
      <c r="GJ843" s="24"/>
      <c r="GK843" s="24"/>
      <c r="GL843" s="24"/>
      <c r="GM843" s="24"/>
      <c r="GN843" s="24"/>
      <c r="GO843" s="24"/>
      <c r="GP843" s="24"/>
      <c r="GQ843" s="24"/>
      <c r="GR843" s="24"/>
      <c r="GS843" s="24"/>
      <c r="GT843" s="24"/>
      <c r="GU843" s="24"/>
      <c r="GV843" s="24"/>
      <c r="GW843" s="24"/>
      <c r="GX843" s="24"/>
      <c r="GY843" s="24"/>
      <c r="GZ843" s="24"/>
      <c r="HA843" s="24"/>
      <c r="HB843" s="24"/>
      <c r="HC843" s="24"/>
      <c r="HD843" s="24"/>
      <c r="HE843" s="24"/>
      <c r="HF843" s="24"/>
      <c r="HG843" s="24"/>
      <c r="HH843" s="24"/>
      <c r="HI843" s="24"/>
      <c r="HJ843" s="24"/>
      <c r="HK843" s="24"/>
      <c r="HL843" s="24"/>
      <c r="HM843" s="24"/>
      <c r="HN843" s="24"/>
      <c r="HO843" s="24"/>
      <c r="HP843" s="24"/>
      <c r="HQ843" s="24"/>
      <c r="HR843" s="24"/>
      <c r="HS843" s="24"/>
      <c r="HT843" s="24"/>
      <c r="HU843" s="24"/>
      <c r="HV843" s="24"/>
      <c r="HW843" s="24"/>
      <c r="HX843" s="24"/>
      <c r="HY843" s="24"/>
      <c r="HZ843" s="24"/>
      <c r="IA843" s="24"/>
      <c r="IB843" s="24"/>
      <c r="IC843" s="24"/>
      <c r="ID843" s="24"/>
      <c r="IE843" s="24"/>
      <c r="IF843" s="24"/>
      <c r="IG843" s="24"/>
      <c r="IH843" s="24"/>
      <c r="II843" s="24"/>
      <c r="IJ843" s="24"/>
      <c r="IK843" s="24"/>
      <c r="IL843" s="24"/>
      <c r="IM843" s="24"/>
      <c r="IN843" s="24"/>
      <c r="IO843" s="24"/>
      <c r="IP843" s="24"/>
      <c r="IQ843" s="24"/>
      <c r="IR843" s="24"/>
      <c r="IS843" s="24"/>
      <c r="IT843" s="24"/>
      <c r="IU843" s="24"/>
      <c r="IV843" s="24"/>
    </row>
    <row r="844" spans="1:256" s="22" customFormat="1" ht="11.25">
      <c r="A844" s="24"/>
      <c r="B844" s="24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  <c r="FJ844" s="24"/>
      <c r="FK844" s="24"/>
      <c r="FL844" s="24"/>
      <c r="FM844" s="24"/>
      <c r="FN844" s="24"/>
      <c r="FO844" s="24"/>
      <c r="FP844" s="24"/>
      <c r="FQ844" s="24"/>
      <c r="FR844" s="24"/>
      <c r="FS844" s="24"/>
      <c r="FT844" s="24"/>
      <c r="FU844" s="24"/>
      <c r="FV844" s="24"/>
      <c r="FW844" s="24"/>
      <c r="FX844" s="24"/>
      <c r="FY844" s="24"/>
      <c r="FZ844" s="24"/>
      <c r="GA844" s="24"/>
      <c r="GB844" s="24"/>
      <c r="GC844" s="24"/>
      <c r="GD844" s="24"/>
      <c r="GE844" s="24"/>
      <c r="GF844" s="24"/>
      <c r="GG844" s="24"/>
      <c r="GH844" s="24"/>
      <c r="GI844" s="24"/>
      <c r="GJ844" s="24"/>
      <c r="GK844" s="24"/>
      <c r="GL844" s="24"/>
      <c r="GM844" s="24"/>
      <c r="GN844" s="24"/>
      <c r="GO844" s="24"/>
      <c r="GP844" s="24"/>
      <c r="GQ844" s="24"/>
      <c r="GR844" s="24"/>
      <c r="GS844" s="24"/>
      <c r="GT844" s="24"/>
      <c r="GU844" s="24"/>
      <c r="GV844" s="24"/>
      <c r="GW844" s="24"/>
      <c r="GX844" s="24"/>
      <c r="GY844" s="24"/>
      <c r="GZ844" s="24"/>
      <c r="HA844" s="24"/>
      <c r="HB844" s="24"/>
      <c r="HC844" s="24"/>
      <c r="HD844" s="24"/>
      <c r="HE844" s="24"/>
      <c r="HF844" s="24"/>
      <c r="HG844" s="24"/>
      <c r="HH844" s="24"/>
      <c r="HI844" s="24"/>
      <c r="HJ844" s="24"/>
      <c r="HK844" s="24"/>
      <c r="HL844" s="24"/>
      <c r="HM844" s="24"/>
      <c r="HN844" s="24"/>
      <c r="HO844" s="24"/>
      <c r="HP844" s="24"/>
      <c r="HQ844" s="24"/>
      <c r="HR844" s="24"/>
      <c r="HS844" s="24"/>
      <c r="HT844" s="24"/>
      <c r="HU844" s="24"/>
      <c r="HV844" s="24"/>
      <c r="HW844" s="24"/>
      <c r="HX844" s="24"/>
      <c r="HY844" s="24"/>
      <c r="HZ844" s="24"/>
      <c r="IA844" s="24"/>
      <c r="IB844" s="24"/>
      <c r="IC844" s="24"/>
      <c r="ID844" s="24"/>
      <c r="IE844" s="24"/>
      <c r="IF844" s="24"/>
      <c r="IG844" s="24"/>
      <c r="IH844" s="24"/>
      <c r="II844" s="24"/>
      <c r="IJ844" s="24"/>
      <c r="IK844" s="24"/>
      <c r="IL844" s="24"/>
      <c r="IM844" s="24"/>
      <c r="IN844" s="24"/>
      <c r="IO844" s="24"/>
      <c r="IP844" s="24"/>
      <c r="IQ844" s="24"/>
      <c r="IR844" s="24"/>
      <c r="IS844" s="24"/>
      <c r="IT844" s="24"/>
      <c r="IU844" s="24"/>
      <c r="IV844" s="24"/>
    </row>
    <row r="845" spans="1:256" s="22" customFormat="1" ht="11.25">
      <c r="A845" s="24"/>
      <c r="B845" s="24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  <c r="FJ845" s="24"/>
      <c r="FK845" s="24"/>
      <c r="FL845" s="24"/>
      <c r="FM845" s="24"/>
      <c r="FN845" s="24"/>
      <c r="FO845" s="24"/>
      <c r="FP845" s="24"/>
      <c r="FQ845" s="24"/>
      <c r="FR845" s="24"/>
      <c r="FS845" s="24"/>
      <c r="FT845" s="24"/>
      <c r="FU845" s="24"/>
      <c r="FV845" s="24"/>
      <c r="FW845" s="24"/>
      <c r="FX845" s="24"/>
      <c r="FY845" s="24"/>
      <c r="FZ845" s="24"/>
      <c r="GA845" s="24"/>
      <c r="GB845" s="24"/>
      <c r="GC845" s="24"/>
      <c r="GD845" s="24"/>
      <c r="GE845" s="24"/>
      <c r="GF845" s="24"/>
      <c r="GG845" s="24"/>
      <c r="GH845" s="24"/>
      <c r="GI845" s="24"/>
      <c r="GJ845" s="24"/>
      <c r="GK845" s="24"/>
      <c r="GL845" s="24"/>
      <c r="GM845" s="24"/>
      <c r="GN845" s="24"/>
      <c r="GO845" s="24"/>
      <c r="GP845" s="24"/>
      <c r="GQ845" s="24"/>
      <c r="GR845" s="24"/>
      <c r="GS845" s="24"/>
      <c r="GT845" s="24"/>
      <c r="GU845" s="24"/>
      <c r="GV845" s="24"/>
      <c r="GW845" s="24"/>
      <c r="GX845" s="24"/>
      <c r="GY845" s="24"/>
      <c r="GZ845" s="24"/>
      <c r="HA845" s="24"/>
      <c r="HB845" s="24"/>
      <c r="HC845" s="24"/>
      <c r="HD845" s="24"/>
      <c r="HE845" s="24"/>
      <c r="HF845" s="24"/>
      <c r="HG845" s="24"/>
      <c r="HH845" s="24"/>
      <c r="HI845" s="24"/>
      <c r="HJ845" s="24"/>
      <c r="HK845" s="24"/>
      <c r="HL845" s="24"/>
      <c r="HM845" s="24"/>
      <c r="HN845" s="24"/>
      <c r="HO845" s="24"/>
      <c r="HP845" s="24"/>
      <c r="HQ845" s="24"/>
      <c r="HR845" s="24"/>
      <c r="HS845" s="24"/>
      <c r="HT845" s="24"/>
      <c r="HU845" s="24"/>
      <c r="HV845" s="24"/>
      <c r="HW845" s="24"/>
      <c r="HX845" s="24"/>
      <c r="HY845" s="24"/>
      <c r="HZ845" s="24"/>
      <c r="IA845" s="24"/>
      <c r="IB845" s="24"/>
      <c r="IC845" s="24"/>
      <c r="ID845" s="24"/>
      <c r="IE845" s="24"/>
      <c r="IF845" s="24"/>
      <c r="IG845" s="24"/>
      <c r="IH845" s="24"/>
      <c r="II845" s="24"/>
      <c r="IJ845" s="24"/>
      <c r="IK845" s="24"/>
      <c r="IL845" s="24"/>
      <c r="IM845" s="24"/>
      <c r="IN845" s="24"/>
      <c r="IO845" s="24"/>
      <c r="IP845" s="24"/>
      <c r="IQ845" s="24"/>
      <c r="IR845" s="24"/>
      <c r="IS845" s="24"/>
      <c r="IT845" s="24"/>
      <c r="IU845" s="24"/>
      <c r="IV845" s="24"/>
    </row>
    <row r="846" spans="1:256" s="22" customFormat="1" ht="11.25">
      <c r="A846" s="24"/>
      <c r="B846" s="24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  <c r="FJ846" s="24"/>
      <c r="FK846" s="24"/>
      <c r="FL846" s="24"/>
      <c r="FM846" s="24"/>
      <c r="FN846" s="24"/>
      <c r="FO846" s="24"/>
      <c r="FP846" s="24"/>
      <c r="FQ846" s="24"/>
      <c r="FR846" s="24"/>
      <c r="FS846" s="24"/>
      <c r="FT846" s="24"/>
      <c r="FU846" s="24"/>
      <c r="FV846" s="24"/>
      <c r="FW846" s="24"/>
      <c r="FX846" s="24"/>
      <c r="FY846" s="24"/>
      <c r="FZ846" s="24"/>
      <c r="GA846" s="24"/>
      <c r="GB846" s="24"/>
      <c r="GC846" s="24"/>
      <c r="GD846" s="24"/>
      <c r="GE846" s="24"/>
      <c r="GF846" s="24"/>
      <c r="GG846" s="24"/>
      <c r="GH846" s="24"/>
      <c r="GI846" s="24"/>
      <c r="GJ846" s="24"/>
      <c r="GK846" s="24"/>
      <c r="GL846" s="24"/>
      <c r="GM846" s="24"/>
      <c r="GN846" s="24"/>
      <c r="GO846" s="24"/>
      <c r="GP846" s="24"/>
      <c r="GQ846" s="24"/>
      <c r="GR846" s="24"/>
      <c r="GS846" s="24"/>
      <c r="GT846" s="24"/>
      <c r="GU846" s="24"/>
      <c r="GV846" s="24"/>
      <c r="GW846" s="24"/>
      <c r="GX846" s="24"/>
      <c r="GY846" s="24"/>
      <c r="GZ846" s="24"/>
      <c r="HA846" s="24"/>
      <c r="HB846" s="24"/>
      <c r="HC846" s="24"/>
      <c r="HD846" s="24"/>
      <c r="HE846" s="24"/>
      <c r="HF846" s="24"/>
      <c r="HG846" s="24"/>
      <c r="HH846" s="24"/>
      <c r="HI846" s="24"/>
      <c r="HJ846" s="24"/>
      <c r="HK846" s="24"/>
      <c r="HL846" s="24"/>
      <c r="HM846" s="24"/>
      <c r="HN846" s="24"/>
      <c r="HO846" s="24"/>
      <c r="HP846" s="24"/>
      <c r="HQ846" s="24"/>
      <c r="HR846" s="24"/>
      <c r="HS846" s="24"/>
      <c r="HT846" s="24"/>
      <c r="HU846" s="24"/>
      <c r="HV846" s="24"/>
      <c r="HW846" s="24"/>
      <c r="HX846" s="24"/>
      <c r="HY846" s="24"/>
      <c r="HZ846" s="24"/>
      <c r="IA846" s="24"/>
      <c r="IB846" s="24"/>
      <c r="IC846" s="24"/>
      <c r="ID846" s="24"/>
      <c r="IE846" s="24"/>
      <c r="IF846" s="24"/>
      <c r="IG846" s="24"/>
      <c r="IH846" s="24"/>
      <c r="II846" s="24"/>
      <c r="IJ846" s="24"/>
      <c r="IK846" s="24"/>
      <c r="IL846" s="24"/>
      <c r="IM846" s="24"/>
      <c r="IN846" s="24"/>
      <c r="IO846" s="24"/>
      <c r="IP846" s="24"/>
      <c r="IQ846" s="24"/>
      <c r="IR846" s="24"/>
      <c r="IS846" s="24"/>
      <c r="IT846" s="24"/>
      <c r="IU846" s="24"/>
      <c r="IV846" s="24"/>
    </row>
    <row r="847" spans="1:256" s="22" customFormat="1" ht="11.25">
      <c r="A847" s="24"/>
      <c r="B847" s="24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  <c r="FJ847" s="24"/>
      <c r="FK847" s="24"/>
      <c r="FL847" s="24"/>
      <c r="FM847" s="24"/>
      <c r="FN847" s="24"/>
      <c r="FO847" s="24"/>
      <c r="FP847" s="24"/>
      <c r="FQ847" s="24"/>
      <c r="FR847" s="24"/>
      <c r="FS847" s="24"/>
      <c r="FT847" s="24"/>
      <c r="FU847" s="24"/>
      <c r="FV847" s="24"/>
      <c r="FW847" s="24"/>
      <c r="FX847" s="24"/>
      <c r="FY847" s="24"/>
      <c r="FZ847" s="24"/>
      <c r="GA847" s="24"/>
      <c r="GB847" s="24"/>
      <c r="GC847" s="24"/>
      <c r="GD847" s="24"/>
      <c r="GE847" s="24"/>
      <c r="GF847" s="24"/>
      <c r="GG847" s="24"/>
      <c r="GH847" s="24"/>
      <c r="GI847" s="24"/>
      <c r="GJ847" s="24"/>
      <c r="GK847" s="24"/>
      <c r="GL847" s="24"/>
      <c r="GM847" s="24"/>
      <c r="GN847" s="24"/>
      <c r="GO847" s="24"/>
      <c r="GP847" s="24"/>
      <c r="GQ847" s="24"/>
      <c r="GR847" s="24"/>
      <c r="GS847" s="24"/>
      <c r="GT847" s="24"/>
      <c r="GU847" s="24"/>
      <c r="GV847" s="24"/>
      <c r="GW847" s="24"/>
      <c r="GX847" s="24"/>
      <c r="GY847" s="24"/>
      <c r="GZ847" s="24"/>
      <c r="HA847" s="24"/>
      <c r="HB847" s="24"/>
      <c r="HC847" s="24"/>
      <c r="HD847" s="24"/>
      <c r="HE847" s="24"/>
      <c r="HF847" s="24"/>
      <c r="HG847" s="24"/>
      <c r="HH847" s="24"/>
      <c r="HI847" s="24"/>
      <c r="HJ847" s="24"/>
      <c r="HK847" s="24"/>
      <c r="HL847" s="24"/>
      <c r="HM847" s="24"/>
      <c r="HN847" s="24"/>
      <c r="HO847" s="24"/>
      <c r="HP847" s="24"/>
      <c r="HQ847" s="24"/>
      <c r="HR847" s="24"/>
      <c r="HS847" s="24"/>
      <c r="HT847" s="24"/>
      <c r="HU847" s="24"/>
      <c r="HV847" s="24"/>
      <c r="HW847" s="24"/>
      <c r="HX847" s="24"/>
      <c r="HY847" s="24"/>
      <c r="HZ847" s="24"/>
      <c r="IA847" s="24"/>
      <c r="IB847" s="24"/>
      <c r="IC847" s="24"/>
      <c r="ID847" s="24"/>
      <c r="IE847" s="24"/>
      <c r="IF847" s="24"/>
      <c r="IG847" s="24"/>
      <c r="IH847" s="24"/>
      <c r="II847" s="24"/>
      <c r="IJ847" s="24"/>
      <c r="IK847" s="24"/>
      <c r="IL847" s="24"/>
      <c r="IM847" s="24"/>
      <c r="IN847" s="24"/>
      <c r="IO847" s="24"/>
      <c r="IP847" s="24"/>
      <c r="IQ847" s="24"/>
      <c r="IR847" s="24"/>
      <c r="IS847" s="24"/>
      <c r="IT847" s="24"/>
      <c r="IU847" s="24"/>
      <c r="IV847" s="24"/>
    </row>
    <row r="848" spans="1:256" s="22" customFormat="1" ht="11.25">
      <c r="A848" s="24"/>
      <c r="B848" s="24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  <c r="FJ848" s="24"/>
      <c r="FK848" s="24"/>
      <c r="FL848" s="24"/>
      <c r="FM848" s="24"/>
      <c r="FN848" s="24"/>
      <c r="FO848" s="24"/>
      <c r="FP848" s="24"/>
      <c r="FQ848" s="24"/>
      <c r="FR848" s="24"/>
      <c r="FS848" s="24"/>
      <c r="FT848" s="24"/>
      <c r="FU848" s="24"/>
      <c r="FV848" s="24"/>
      <c r="FW848" s="24"/>
      <c r="FX848" s="24"/>
      <c r="FY848" s="24"/>
      <c r="FZ848" s="24"/>
      <c r="GA848" s="24"/>
      <c r="GB848" s="24"/>
      <c r="GC848" s="24"/>
      <c r="GD848" s="24"/>
      <c r="GE848" s="24"/>
      <c r="GF848" s="24"/>
      <c r="GG848" s="24"/>
      <c r="GH848" s="24"/>
      <c r="GI848" s="24"/>
      <c r="GJ848" s="24"/>
      <c r="GK848" s="24"/>
      <c r="GL848" s="24"/>
      <c r="GM848" s="24"/>
      <c r="GN848" s="24"/>
      <c r="GO848" s="24"/>
      <c r="GP848" s="24"/>
      <c r="GQ848" s="24"/>
      <c r="GR848" s="24"/>
      <c r="GS848" s="24"/>
      <c r="GT848" s="24"/>
      <c r="GU848" s="24"/>
      <c r="GV848" s="24"/>
      <c r="GW848" s="24"/>
      <c r="GX848" s="24"/>
      <c r="GY848" s="24"/>
      <c r="GZ848" s="24"/>
      <c r="HA848" s="24"/>
      <c r="HB848" s="24"/>
      <c r="HC848" s="24"/>
      <c r="HD848" s="24"/>
      <c r="HE848" s="24"/>
      <c r="HF848" s="24"/>
      <c r="HG848" s="24"/>
      <c r="HH848" s="24"/>
      <c r="HI848" s="24"/>
      <c r="HJ848" s="24"/>
      <c r="HK848" s="24"/>
      <c r="HL848" s="24"/>
      <c r="HM848" s="24"/>
      <c r="HN848" s="24"/>
      <c r="HO848" s="24"/>
      <c r="HP848" s="24"/>
      <c r="HQ848" s="24"/>
      <c r="HR848" s="24"/>
      <c r="HS848" s="24"/>
      <c r="HT848" s="24"/>
      <c r="HU848" s="24"/>
      <c r="HV848" s="24"/>
      <c r="HW848" s="24"/>
      <c r="HX848" s="24"/>
      <c r="HY848" s="24"/>
      <c r="HZ848" s="24"/>
      <c r="IA848" s="24"/>
      <c r="IB848" s="24"/>
      <c r="IC848" s="24"/>
      <c r="ID848" s="24"/>
      <c r="IE848" s="24"/>
      <c r="IF848" s="24"/>
      <c r="IG848" s="24"/>
      <c r="IH848" s="24"/>
      <c r="II848" s="24"/>
      <c r="IJ848" s="24"/>
      <c r="IK848" s="24"/>
      <c r="IL848" s="24"/>
      <c r="IM848" s="24"/>
      <c r="IN848" s="24"/>
      <c r="IO848" s="24"/>
      <c r="IP848" s="24"/>
      <c r="IQ848" s="24"/>
      <c r="IR848" s="24"/>
      <c r="IS848" s="24"/>
      <c r="IT848" s="24"/>
      <c r="IU848" s="24"/>
      <c r="IV848" s="24"/>
    </row>
    <row r="849" spans="1:256" s="22" customFormat="1" ht="11.25">
      <c r="A849" s="24"/>
      <c r="B849" s="24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  <c r="FJ849" s="24"/>
      <c r="FK849" s="24"/>
      <c r="FL849" s="24"/>
      <c r="FM849" s="24"/>
      <c r="FN849" s="24"/>
      <c r="FO849" s="24"/>
      <c r="FP849" s="24"/>
      <c r="FQ849" s="24"/>
      <c r="FR849" s="24"/>
      <c r="FS849" s="24"/>
      <c r="FT849" s="24"/>
      <c r="FU849" s="24"/>
      <c r="FV849" s="24"/>
      <c r="FW849" s="24"/>
      <c r="FX849" s="24"/>
      <c r="FY849" s="24"/>
      <c r="FZ849" s="24"/>
      <c r="GA849" s="24"/>
      <c r="GB849" s="24"/>
      <c r="GC849" s="24"/>
      <c r="GD849" s="24"/>
      <c r="GE849" s="24"/>
      <c r="GF849" s="24"/>
      <c r="GG849" s="24"/>
      <c r="GH849" s="24"/>
      <c r="GI849" s="24"/>
      <c r="GJ849" s="24"/>
      <c r="GK849" s="24"/>
      <c r="GL849" s="24"/>
      <c r="GM849" s="24"/>
      <c r="GN849" s="24"/>
      <c r="GO849" s="24"/>
      <c r="GP849" s="24"/>
      <c r="GQ849" s="24"/>
      <c r="GR849" s="24"/>
      <c r="GS849" s="24"/>
      <c r="GT849" s="24"/>
      <c r="GU849" s="24"/>
      <c r="GV849" s="24"/>
      <c r="GW849" s="24"/>
      <c r="GX849" s="24"/>
      <c r="GY849" s="24"/>
      <c r="GZ849" s="24"/>
      <c r="HA849" s="24"/>
      <c r="HB849" s="24"/>
      <c r="HC849" s="24"/>
      <c r="HD849" s="24"/>
      <c r="HE849" s="24"/>
      <c r="HF849" s="24"/>
      <c r="HG849" s="24"/>
      <c r="HH849" s="24"/>
      <c r="HI849" s="24"/>
      <c r="HJ849" s="24"/>
      <c r="HK849" s="24"/>
      <c r="HL849" s="24"/>
      <c r="HM849" s="24"/>
      <c r="HN849" s="24"/>
      <c r="HO849" s="24"/>
      <c r="HP849" s="24"/>
      <c r="HQ849" s="24"/>
      <c r="HR849" s="24"/>
      <c r="HS849" s="24"/>
      <c r="HT849" s="24"/>
      <c r="HU849" s="24"/>
      <c r="HV849" s="24"/>
      <c r="HW849" s="24"/>
      <c r="HX849" s="24"/>
      <c r="HY849" s="24"/>
      <c r="HZ849" s="24"/>
      <c r="IA849" s="24"/>
      <c r="IB849" s="24"/>
      <c r="IC849" s="24"/>
      <c r="ID849" s="24"/>
      <c r="IE849" s="24"/>
      <c r="IF849" s="24"/>
      <c r="IG849" s="24"/>
      <c r="IH849" s="24"/>
      <c r="II849" s="24"/>
      <c r="IJ849" s="24"/>
      <c r="IK849" s="24"/>
      <c r="IL849" s="24"/>
      <c r="IM849" s="24"/>
      <c r="IN849" s="24"/>
      <c r="IO849" s="24"/>
      <c r="IP849" s="24"/>
      <c r="IQ849" s="24"/>
      <c r="IR849" s="24"/>
      <c r="IS849" s="24"/>
      <c r="IT849" s="24"/>
      <c r="IU849" s="24"/>
      <c r="IV849" s="24"/>
    </row>
    <row r="850" spans="1:256" s="22" customFormat="1" ht="11.25">
      <c r="A850" s="24"/>
      <c r="B850" s="24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  <c r="FJ850" s="24"/>
      <c r="FK850" s="24"/>
      <c r="FL850" s="24"/>
      <c r="FM850" s="24"/>
      <c r="FN850" s="24"/>
      <c r="FO850" s="24"/>
      <c r="FP850" s="24"/>
      <c r="FQ850" s="24"/>
      <c r="FR850" s="24"/>
      <c r="FS850" s="24"/>
      <c r="FT850" s="24"/>
      <c r="FU850" s="24"/>
      <c r="FV850" s="24"/>
      <c r="FW850" s="24"/>
      <c r="FX850" s="24"/>
      <c r="FY850" s="24"/>
      <c r="FZ850" s="24"/>
      <c r="GA850" s="24"/>
      <c r="GB850" s="24"/>
      <c r="GC850" s="24"/>
      <c r="GD850" s="24"/>
      <c r="GE850" s="24"/>
      <c r="GF850" s="24"/>
      <c r="GG850" s="24"/>
      <c r="GH850" s="24"/>
      <c r="GI850" s="24"/>
      <c r="GJ850" s="24"/>
      <c r="GK850" s="24"/>
      <c r="GL850" s="24"/>
      <c r="GM850" s="24"/>
      <c r="GN850" s="24"/>
      <c r="GO850" s="24"/>
      <c r="GP850" s="24"/>
      <c r="GQ850" s="24"/>
      <c r="GR850" s="24"/>
      <c r="GS850" s="24"/>
      <c r="GT850" s="24"/>
      <c r="GU850" s="24"/>
      <c r="GV850" s="24"/>
      <c r="GW850" s="24"/>
      <c r="GX850" s="24"/>
      <c r="GY850" s="24"/>
      <c r="GZ850" s="24"/>
      <c r="HA850" s="24"/>
      <c r="HB850" s="24"/>
      <c r="HC850" s="24"/>
      <c r="HD850" s="24"/>
      <c r="HE850" s="24"/>
      <c r="HF850" s="24"/>
      <c r="HG850" s="24"/>
      <c r="HH850" s="24"/>
      <c r="HI850" s="24"/>
      <c r="HJ850" s="24"/>
      <c r="HK850" s="24"/>
      <c r="HL850" s="24"/>
      <c r="HM850" s="24"/>
      <c r="HN850" s="24"/>
      <c r="HO850" s="24"/>
      <c r="HP850" s="24"/>
      <c r="HQ850" s="24"/>
      <c r="HR850" s="24"/>
      <c r="HS850" s="24"/>
      <c r="HT850" s="24"/>
      <c r="HU850" s="24"/>
      <c r="HV850" s="24"/>
      <c r="HW850" s="24"/>
      <c r="HX850" s="24"/>
      <c r="HY850" s="24"/>
      <c r="HZ850" s="24"/>
      <c r="IA850" s="24"/>
      <c r="IB850" s="24"/>
      <c r="IC850" s="24"/>
      <c r="ID850" s="24"/>
      <c r="IE850" s="24"/>
      <c r="IF850" s="24"/>
      <c r="IG850" s="24"/>
      <c r="IH850" s="24"/>
      <c r="II850" s="24"/>
      <c r="IJ850" s="24"/>
      <c r="IK850" s="24"/>
      <c r="IL850" s="24"/>
      <c r="IM850" s="24"/>
      <c r="IN850" s="24"/>
      <c r="IO850" s="24"/>
      <c r="IP850" s="24"/>
      <c r="IQ850" s="24"/>
      <c r="IR850" s="24"/>
      <c r="IS850" s="24"/>
      <c r="IT850" s="24"/>
      <c r="IU850" s="24"/>
      <c r="IV850" s="24"/>
    </row>
    <row r="851" spans="1:256" s="22" customFormat="1" ht="11.25">
      <c r="A851" s="24"/>
      <c r="B851" s="24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  <c r="FJ851" s="24"/>
      <c r="FK851" s="24"/>
      <c r="FL851" s="24"/>
      <c r="FM851" s="24"/>
      <c r="FN851" s="24"/>
      <c r="FO851" s="24"/>
      <c r="FP851" s="24"/>
      <c r="FQ851" s="24"/>
      <c r="FR851" s="24"/>
      <c r="FS851" s="24"/>
      <c r="FT851" s="24"/>
      <c r="FU851" s="24"/>
      <c r="FV851" s="24"/>
      <c r="FW851" s="24"/>
      <c r="FX851" s="24"/>
      <c r="FY851" s="24"/>
      <c r="FZ851" s="24"/>
      <c r="GA851" s="24"/>
      <c r="GB851" s="24"/>
      <c r="GC851" s="24"/>
      <c r="GD851" s="24"/>
      <c r="GE851" s="24"/>
      <c r="GF851" s="24"/>
      <c r="GG851" s="24"/>
      <c r="GH851" s="24"/>
      <c r="GI851" s="24"/>
      <c r="GJ851" s="24"/>
      <c r="GK851" s="24"/>
      <c r="GL851" s="24"/>
      <c r="GM851" s="24"/>
      <c r="GN851" s="24"/>
      <c r="GO851" s="24"/>
      <c r="GP851" s="24"/>
      <c r="GQ851" s="24"/>
      <c r="GR851" s="24"/>
      <c r="GS851" s="24"/>
      <c r="GT851" s="24"/>
      <c r="GU851" s="24"/>
      <c r="GV851" s="24"/>
      <c r="GW851" s="24"/>
      <c r="GX851" s="24"/>
      <c r="GY851" s="24"/>
      <c r="GZ851" s="24"/>
      <c r="HA851" s="24"/>
      <c r="HB851" s="24"/>
      <c r="HC851" s="24"/>
      <c r="HD851" s="24"/>
      <c r="HE851" s="24"/>
      <c r="HF851" s="24"/>
      <c r="HG851" s="24"/>
      <c r="HH851" s="24"/>
      <c r="HI851" s="24"/>
      <c r="HJ851" s="24"/>
      <c r="HK851" s="24"/>
      <c r="HL851" s="24"/>
      <c r="HM851" s="24"/>
      <c r="HN851" s="24"/>
      <c r="HO851" s="24"/>
      <c r="HP851" s="24"/>
      <c r="HQ851" s="24"/>
      <c r="HR851" s="24"/>
      <c r="HS851" s="24"/>
      <c r="HT851" s="24"/>
      <c r="HU851" s="24"/>
      <c r="HV851" s="24"/>
      <c r="HW851" s="24"/>
      <c r="HX851" s="24"/>
      <c r="HY851" s="24"/>
      <c r="HZ851" s="24"/>
      <c r="IA851" s="24"/>
      <c r="IB851" s="24"/>
      <c r="IC851" s="24"/>
      <c r="ID851" s="24"/>
      <c r="IE851" s="24"/>
      <c r="IF851" s="24"/>
      <c r="IG851" s="24"/>
      <c r="IH851" s="24"/>
      <c r="II851" s="24"/>
      <c r="IJ851" s="24"/>
      <c r="IK851" s="24"/>
      <c r="IL851" s="24"/>
      <c r="IM851" s="24"/>
      <c r="IN851" s="24"/>
      <c r="IO851" s="24"/>
      <c r="IP851" s="24"/>
      <c r="IQ851" s="24"/>
      <c r="IR851" s="24"/>
      <c r="IS851" s="24"/>
      <c r="IT851" s="24"/>
      <c r="IU851" s="24"/>
      <c r="IV851" s="24"/>
    </row>
    <row r="852" spans="1:256" s="22" customFormat="1" ht="11.25">
      <c r="A852" s="24"/>
      <c r="B852" s="24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  <c r="FJ852" s="24"/>
      <c r="FK852" s="24"/>
      <c r="FL852" s="24"/>
      <c r="FM852" s="24"/>
      <c r="FN852" s="24"/>
      <c r="FO852" s="24"/>
      <c r="FP852" s="24"/>
      <c r="FQ852" s="24"/>
      <c r="FR852" s="24"/>
      <c r="FS852" s="24"/>
      <c r="FT852" s="24"/>
      <c r="FU852" s="24"/>
      <c r="FV852" s="24"/>
      <c r="FW852" s="24"/>
      <c r="FX852" s="24"/>
      <c r="FY852" s="24"/>
      <c r="FZ852" s="24"/>
      <c r="GA852" s="24"/>
      <c r="GB852" s="24"/>
      <c r="GC852" s="24"/>
      <c r="GD852" s="24"/>
      <c r="GE852" s="24"/>
      <c r="GF852" s="24"/>
      <c r="GG852" s="24"/>
      <c r="GH852" s="24"/>
      <c r="GI852" s="24"/>
      <c r="GJ852" s="24"/>
      <c r="GK852" s="24"/>
      <c r="GL852" s="24"/>
      <c r="GM852" s="24"/>
      <c r="GN852" s="24"/>
      <c r="GO852" s="24"/>
      <c r="GP852" s="24"/>
      <c r="GQ852" s="24"/>
      <c r="GR852" s="24"/>
      <c r="GS852" s="24"/>
      <c r="GT852" s="24"/>
      <c r="GU852" s="24"/>
      <c r="GV852" s="24"/>
      <c r="GW852" s="24"/>
      <c r="GX852" s="24"/>
      <c r="GY852" s="24"/>
      <c r="GZ852" s="24"/>
      <c r="HA852" s="24"/>
      <c r="HB852" s="24"/>
      <c r="HC852" s="24"/>
      <c r="HD852" s="24"/>
      <c r="HE852" s="24"/>
      <c r="HF852" s="24"/>
      <c r="HG852" s="24"/>
      <c r="HH852" s="24"/>
      <c r="HI852" s="24"/>
      <c r="HJ852" s="24"/>
      <c r="HK852" s="24"/>
      <c r="HL852" s="24"/>
      <c r="HM852" s="24"/>
      <c r="HN852" s="24"/>
      <c r="HO852" s="24"/>
      <c r="HP852" s="24"/>
      <c r="HQ852" s="24"/>
      <c r="HR852" s="24"/>
      <c r="HS852" s="24"/>
      <c r="HT852" s="24"/>
      <c r="HU852" s="24"/>
      <c r="HV852" s="24"/>
      <c r="HW852" s="24"/>
      <c r="HX852" s="24"/>
      <c r="HY852" s="24"/>
      <c r="HZ852" s="24"/>
      <c r="IA852" s="24"/>
      <c r="IB852" s="24"/>
      <c r="IC852" s="24"/>
      <c r="ID852" s="24"/>
      <c r="IE852" s="24"/>
      <c r="IF852" s="24"/>
      <c r="IG852" s="24"/>
      <c r="IH852" s="24"/>
      <c r="II852" s="24"/>
      <c r="IJ852" s="24"/>
      <c r="IK852" s="24"/>
      <c r="IL852" s="24"/>
      <c r="IM852" s="24"/>
      <c r="IN852" s="24"/>
      <c r="IO852" s="24"/>
      <c r="IP852" s="24"/>
      <c r="IQ852" s="24"/>
      <c r="IR852" s="24"/>
      <c r="IS852" s="24"/>
      <c r="IT852" s="24"/>
      <c r="IU852" s="24"/>
      <c r="IV852" s="24"/>
    </row>
    <row r="853" spans="1:256" s="22" customFormat="1" ht="11.25">
      <c r="A853" s="24"/>
      <c r="B853" s="24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  <c r="FJ853" s="24"/>
      <c r="FK853" s="24"/>
      <c r="FL853" s="24"/>
      <c r="FM853" s="24"/>
      <c r="FN853" s="24"/>
      <c r="FO853" s="24"/>
      <c r="FP853" s="24"/>
      <c r="FQ853" s="24"/>
      <c r="FR853" s="24"/>
      <c r="FS853" s="24"/>
      <c r="FT853" s="24"/>
      <c r="FU853" s="24"/>
      <c r="FV853" s="24"/>
      <c r="FW853" s="24"/>
      <c r="FX853" s="24"/>
      <c r="FY853" s="24"/>
      <c r="FZ853" s="24"/>
      <c r="GA853" s="24"/>
      <c r="GB853" s="24"/>
      <c r="GC853" s="24"/>
      <c r="GD853" s="24"/>
      <c r="GE853" s="24"/>
      <c r="GF853" s="24"/>
      <c r="GG853" s="24"/>
      <c r="GH853" s="24"/>
      <c r="GI853" s="24"/>
      <c r="GJ853" s="24"/>
      <c r="GK853" s="24"/>
      <c r="GL853" s="24"/>
      <c r="GM853" s="24"/>
      <c r="GN853" s="24"/>
      <c r="GO853" s="24"/>
      <c r="GP853" s="24"/>
      <c r="GQ853" s="24"/>
      <c r="GR853" s="24"/>
      <c r="GS853" s="24"/>
      <c r="GT853" s="24"/>
      <c r="GU853" s="24"/>
      <c r="GV853" s="24"/>
      <c r="GW853" s="24"/>
      <c r="GX853" s="24"/>
      <c r="GY853" s="24"/>
      <c r="GZ853" s="24"/>
      <c r="HA853" s="24"/>
      <c r="HB853" s="24"/>
      <c r="HC853" s="24"/>
      <c r="HD853" s="24"/>
      <c r="HE853" s="24"/>
      <c r="HF853" s="24"/>
      <c r="HG853" s="24"/>
      <c r="HH853" s="24"/>
      <c r="HI853" s="24"/>
      <c r="HJ853" s="24"/>
      <c r="HK853" s="24"/>
      <c r="HL853" s="24"/>
      <c r="HM853" s="24"/>
      <c r="HN853" s="24"/>
      <c r="HO853" s="24"/>
      <c r="HP853" s="24"/>
      <c r="HQ853" s="24"/>
      <c r="HR853" s="24"/>
      <c r="HS853" s="24"/>
      <c r="HT853" s="24"/>
      <c r="HU853" s="24"/>
      <c r="HV853" s="24"/>
      <c r="HW853" s="24"/>
      <c r="HX853" s="24"/>
      <c r="HY853" s="24"/>
      <c r="HZ853" s="24"/>
      <c r="IA853" s="24"/>
      <c r="IB853" s="24"/>
      <c r="IC853" s="24"/>
      <c r="ID853" s="24"/>
      <c r="IE853" s="24"/>
      <c r="IF853" s="24"/>
      <c r="IG853" s="24"/>
      <c r="IH853" s="24"/>
      <c r="II853" s="24"/>
      <c r="IJ853" s="24"/>
      <c r="IK853" s="24"/>
      <c r="IL853" s="24"/>
      <c r="IM853" s="24"/>
      <c r="IN853" s="24"/>
      <c r="IO853" s="24"/>
      <c r="IP853" s="24"/>
      <c r="IQ853" s="24"/>
      <c r="IR853" s="24"/>
      <c r="IS853" s="24"/>
      <c r="IT853" s="24"/>
      <c r="IU853" s="24"/>
      <c r="IV853" s="24"/>
    </row>
    <row r="854" spans="1:256" s="22" customFormat="1" ht="11.25">
      <c r="A854" s="24"/>
      <c r="B854" s="24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  <c r="FJ854" s="24"/>
      <c r="FK854" s="24"/>
      <c r="FL854" s="24"/>
      <c r="FM854" s="24"/>
      <c r="FN854" s="24"/>
      <c r="FO854" s="24"/>
      <c r="FP854" s="24"/>
      <c r="FQ854" s="24"/>
      <c r="FR854" s="24"/>
      <c r="FS854" s="24"/>
      <c r="FT854" s="24"/>
      <c r="FU854" s="24"/>
      <c r="FV854" s="24"/>
      <c r="FW854" s="24"/>
      <c r="FX854" s="24"/>
      <c r="FY854" s="24"/>
      <c r="FZ854" s="24"/>
      <c r="GA854" s="24"/>
      <c r="GB854" s="24"/>
      <c r="GC854" s="24"/>
      <c r="GD854" s="24"/>
      <c r="GE854" s="24"/>
      <c r="GF854" s="24"/>
      <c r="GG854" s="24"/>
      <c r="GH854" s="24"/>
      <c r="GI854" s="24"/>
      <c r="GJ854" s="24"/>
      <c r="GK854" s="24"/>
      <c r="GL854" s="24"/>
      <c r="GM854" s="24"/>
      <c r="GN854" s="24"/>
      <c r="GO854" s="24"/>
      <c r="GP854" s="24"/>
      <c r="GQ854" s="24"/>
      <c r="GR854" s="24"/>
      <c r="GS854" s="24"/>
      <c r="GT854" s="24"/>
      <c r="GU854" s="24"/>
      <c r="GV854" s="24"/>
      <c r="GW854" s="24"/>
      <c r="GX854" s="24"/>
      <c r="GY854" s="24"/>
      <c r="GZ854" s="24"/>
      <c r="HA854" s="24"/>
      <c r="HB854" s="24"/>
      <c r="HC854" s="24"/>
      <c r="HD854" s="24"/>
      <c r="HE854" s="24"/>
      <c r="HF854" s="24"/>
      <c r="HG854" s="24"/>
      <c r="HH854" s="24"/>
      <c r="HI854" s="24"/>
      <c r="HJ854" s="24"/>
      <c r="HK854" s="24"/>
      <c r="HL854" s="24"/>
      <c r="HM854" s="24"/>
      <c r="HN854" s="24"/>
      <c r="HO854" s="24"/>
      <c r="HP854" s="24"/>
      <c r="HQ854" s="24"/>
      <c r="HR854" s="24"/>
      <c r="HS854" s="24"/>
      <c r="HT854" s="24"/>
      <c r="HU854" s="24"/>
      <c r="HV854" s="24"/>
      <c r="HW854" s="24"/>
      <c r="HX854" s="24"/>
      <c r="HY854" s="24"/>
      <c r="HZ854" s="24"/>
      <c r="IA854" s="24"/>
      <c r="IB854" s="24"/>
      <c r="IC854" s="24"/>
      <c r="ID854" s="24"/>
      <c r="IE854" s="24"/>
      <c r="IF854" s="24"/>
      <c r="IG854" s="24"/>
      <c r="IH854" s="24"/>
      <c r="II854" s="24"/>
      <c r="IJ854" s="24"/>
      <c r="IK854" s="24"/>
      <c r="IL854" s="24"/>
      <c r="IM854" s="24"/>
      <c r="IN854" s="24"/>
      <c r="IO854" s="24"/>
      <c r="IP854" s="24"/>
      <c r="IQ854" s="24"/>
      <c r="IR854" s="24"/>
      <c r="IS854" s="24"/>
      <c r="IT854" s="24"/>
      <c r="IU854" s="24"/>
      <c r="IV854" s="24"/>
    </row>
    <row r="855" spans="1:256" s="22" customFormat="1" ht="11.25">
      <c r="A855" s="24"/>
      <c r="B855" s="24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  <c r="FJ855" s="24"/>
      <c r="FK855" s="24"/>
      <c r="FL855" s="24"/>
      <c r="FM855" s="24"/>
      <c r="FN855" s="24"/>
      <c r="FO855" s="24"/>
      <c r="FP855" s="24"/>
      <c r="FQ855" s="24"/>
      <c r="FR855" s="24"/>
      <c r="FS855" s="24"/>
      <c r="FT855" s="24"/>
      <c r="FU855" s="24"/>
      <c r="FV855" s="24"/>
      <c r="FW855" s="24"/>
      <c r="FX855" s="24"/>
      <c r="FY855" s="24"/>
      <c r="FZ855" s="24"/>
      <c r="GA855" s="24"/>
      <c r="GB855" s="24"/>
      <c r="GC855" s="24"/>
      <c r="GD855" s="24"/>
      <c r="GE855" s="24"/>
      <c r="GF855" s="24"/>
      <c r="GG855" s="24"/>
      <c r="GH855" s="24"/>
      <c r="GI855" s="24"/>
      <c r="GJ855" s="24"/>
      <c r="GK855" s="24"/>
      <c r="GL855" s="24"/>
      <c r="GM855" s="24"/>
      <c r="GN855" s="24"/>
      <c r="GO855" s="24"/>
      <c r="GP855" s="24"/>
      <c r="GQ855" s="24"/>
      <c r="GR855" s="24"/>
      <c r="GS855" s="24"/>
      <c r="GT855" s="24"/>
      <c r="GU855" s="24"/>
      <c r="GV855" s="24"/>
      <c r="GW855" s="24"/>
      <c r="GX855" s="24"/>
      <c r="GY855" s="24"/>
      <c r="GZ855" s="24"/>
      <c r="HA855" s="24"/>
      <c r="HB855" s="24"/>
      <c r="HC855" s="24"/>
      <c r="HD855" s="24"/>
      <c r="HE855" s="24"/>
      <c r="HF855" s="24"/>
      <c r="HG855" s="24"/>
      <c r="HH855" s="24"/>
      <c r="HI855" s="24"/>
      <c r="HJ855" s="24"/>
      <c r="HK855" s="24"/>
      <c r="HL855" s="24"/>
      <c r="HM855" s="24"/>
      <c r="HN855" s="24"/>
      <c r="HO855" s="24"/>
      <c r="HP855" s="24"/>
      <c r="HQ855" s="24"/>
      <c r="HR855" s="24"/>
      <c r="HS855" s="24"/>
      <c r="HT855" s="24"/>
      <c r="HU855" s="24"/>
      <c r="HV855" s="24"/>
      <c r="HW855" s="24"/>
      <c r="HX855" s="24"/>
      <c r="HY855" s="24"/>
      <c r="HZ855" s="24"/>
      <c r="IA855" s="24"/>
      <c r="IB855" s="24"/>
      <c r="IC855" s="24"/>
      <c r="ID855" s="24"/>
      <c r="IE855" s="24"/>
      <c r="IF855" s="24"/>
      <c r="IG855" s="24"/>
      <c r="IH855" s="24"/>
      <c r="II855" s="24"/>
      <c r="IJ855" s="24"/>
      <c r="IK855" s="24"/>
      <c r="IL855" s="24"/>
      <c r="IM855" s="24"/>
      <c r="IN855" s="24"/>
      <c r="IO855" s="24"/>
      <c r="IP855" s="24"/>
      <c r="IQ855" s="24"/>
      <c r="IR855" s="24"/>
      <c r="IS855" s="24"/>
      <c r="IT855" s="24"/>
      <c r="IU855" s="24"/>
      <c r="IV855" s="24"/>
    </row>
    <row r="856" spans="1:256" s="22" customFormat="1" ht="11.25">
      <c r="A856" s="24"/>
      <c r="B856" s="24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  <c r="FJ856" s="24"/>
      <c r="FK856" s="24"/>
      <c r="FL856" s="24"/>
      <c r="FM856" s="24"/>
      <c r="FN856" s="24"/>
      <c r="FO856" s="24"/>
      <c r="FP856" s="24"/>
      <c r="FQ856" s="24"/>
      <c r="FR856" s="24"/>
      <c r="FS856" s="24"/>
      <c r="FT856" s="24"/>
      <c r="FU856" s="24"/>
      <c r="FV856" s="24"/>
      <c r="FW856" s="24"/>
      <c r="FX856" s="24"/>
      <c r="FY856" s="24"/>
      <c r="FZ856" s="24"/>
      <c r="GA856" s="24"/>
      <c r="GB856" s="24"/>
      <c r="GC856" s="24"/>
      <c r="GD856" s="24"/>
      <c r="GE856" s="24"/>
      <c r="GF856" s="24"/>
      <c r="GG856" s="24"/>
      <c r="GH856" s="24"/>
      <c r="GI856" s="24"/>
      <c r="GJ856" s="24"/>
      <c r="GK856" s="24"/>
      <c r="GL856" s="24"/>
      <c r="GM856" s="24"/>
      <c r="GN856" s="24"/>
      <c r="GO856" s="24"/>
      <c r="GP856" s="24"/>
      <c r="GQ856" s="24"/>
      <c r="GR856" s="24"/>
      <c r="GS856" s="24"/>
      <c r="GT856" s="24"/>
      <c r="GU856" s="24"/>
      <c r="GV856" s="24"/>
      <c r="GW856" s="24"/>
      <c r="GX856" s="24"/>
      <c r="GY856" s="24"/>
      <c r="GZ856" s="24"/>
      <c r="HA856" s="24"/>
      <c r="HB856" s="24"/>
      <c r="HC856" s="24"/>
      <c r="HD856" s="24"/>
      <c r="HE856" s="24"/>
      <c r="HF856" s="24"/>
      <c r="HG856" s="24"/>
      <c r="HH856" s="24"/>
      <c r="HI856" s="24"/>
      <c r="HJ856" s="24"/>
      <c r="HK856" s="24"/>
      <c r="HL856" s="24"/>
      <c r="HM856" s="24"/>
      <c r="HN856" s="24"/>
      <c r="HO856" s="24"/>
      <c r="HP856" s="24"/>
      <c r="HQ856" s="24"/>
      <c r="HR856" s="24"/>
      <c r="HS856" s="24"/>
      <c r="HT856" s="24"/>
      <c r="HU856" s="24"/>
      <c r="HV856" s="24"/>
      <c r="HW856" s="24"/>
      <c r="HX856" s="24"/>
      <c r="HY856" s="24"/>
      <c r="HZ856" s="24"/>
      <c r="IA856" s="24"/>
      <c r="IB856" s="24"/>
      <c r="IC856" s="24"/>
      <c r="ID856" s="24"/>
      <c r="IE856" s="24"/>
      <c r="IF856" s="24"/>
      <c r="IG856" s="24"/>
      <c r="IH856" s="24"/>
      <c r="II856" s="24"/>
      <c r="IJ856" s="24"/>
      <c r="IK856" s="24"/>
      <c r="IL856" s="24"/>
      <c r="IM856" s="24"/>
      <c r="IN856" s="24"/>
      <c r="IO856" s="24"/>
      <c r="IP856" s="24"/>
      <c r="IQ856" s="24"/>
      <c r="IR856" s="24"/>
      <c r="IS856" s="24"/>
      <c r="IT856" s="24"/>
      <c r="IU856" s="24"/>
      <c r="IV856" s="24"/>
    </row>
    <row r="857" spans="1:256" s="22" customFormat="1" ht="11.25">
      <c r="A857" s="24"/>
      <c r="B857" s="24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  <c r="FJ857" s="24"/>
      <c r="FK857" s="24"/>
      <c r="FL857" s="24"/>
      <c r="FM857" s="24"/>
      <c r="FN857" s="24"/>
      <c r="FO857" s="24"/>
      <c r="FP857" s="24"/>
      <c r="FQ857" s="24"/>
      <c r="FR857" s="24"/>
      <c r="FS857" s="24"/>
      <c r="FT857" s="24"/>
      <c r="FU857" s="24"/>
      <c r="FV857" s="24"/>
      <c r="FW857" s="24"/>
      <c r="FX857" s="24"/>
      <c r="FY857" s="24"/>
      <c r="FZ857" s="24"/>
      <c r="GA857" s="24"/>
      <c r="GB857" s="24"/>
      <c r="GC857" s="24"/>
      <c r="GD857" s="24"/>
      <c r="GE857" s="24"/>
      <c r="GF857" s="24"/>
      <c r="GG857" s="24"/>
      <c r="GH857" s="24"/>
      <c r="GI857" s="24"/>
      <c r="GJ857" s="24"/>
      <c r="GK857" s="24"/>
      <c r="GL857" s="24"/>
      <c r="GM857" s="24"/>
      <c r="GN857" s="24"/>
      <c r="GO857" s="24"/>
      <c r="GP857" s="24"/>
      <c r="GQ857" s="24"/>
      <c r="GR857" s="24"/>
      <c r="GS857" s="24"/>
      <c r="GT857" s="24"/>
      <c r="GU857" s="24"/>
      <c r="GV857" s="24"/>
      <c r="GW857" s="24"/>
      <c r="GX857" s="24"/>
      <c r="GY857" s="24"/>
      <c r="GZ857" s="24"/>
      <c r="HA857" s="24"/>
      <c r="HB857" s="24"/>
      <c r="HC857" s="24"/>
      <c r="HD857" s="24"/>
      <c r="HE857" s="24"/>
      <c r="HF857" s="24"/>
      <c r="HG857" s="24"/>
      <c r="HH857" s="24"/>
      <c r="HI857" s="24"/>
      <c r="HJ857" s="24"/>
      <c r="HK857" s="24"/>
      <c r="HL857" s="24"/>
      <c r="HM857" s="24"/>
      <c r="HN857" s="24"/>
      <c r="HO857" s="24"/>
      <c r="HP857" s="24"/>
      <c r="HQ857" s="24"/>
      <c r="HR857" s="24"/>
      <c r="HS857" s="24"/>
      <c r="HT857" s="24"/>
      <c r="HU857" s="24"/>
      <c r="HV857" s="24"/>
      <c r="HW857" s="24"/>
      <c r="HX857" s="24"/>
      <c r="HY857" s="24"/>
      <c r="HZ857" s="24"/>
      <c r="IA857" s="24"/>
      <c r="IB857" s="24"/>
      <c r="IC857" s="24"/>
      <c r="ID857" s="24"/>
      <c r="IE857" s="24"/>
      <c r="IF857" s="24"/>
      <c r="IG857" s="24"/>
      <c r="IH857" s="24"/>
      <c r="II857" s="24"/>
      <c r="IJ857" s="24"/>
      <c r="IK857" s="24"/>
      <c r="IL857" s="24"/>
      <c r="IM857" s="24"/>
      <c r="IN857" s="24"/>
      <c r="IO857" s="24"/>
      <c r="IP857" s="24"/>
      <c r="IQ857" s="24"/>
      <c r="IR857" s="24"/>
      <c r="IS857" s="24"/>
      <c r="IT857" s="24"/>
      <c r="IU857" s="24"/>
      <c r="IV857" s="24"/>
    </row>
    <row r="858" spans="1:256" s="22" customFormat="1" ht="11.25">
      <c r="A858" s="24"/>
      <c r="B858" s="24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  <c r="FJ858" s="24"/>
      <c r="FK858" s="24"/>
      <c r="FL858" s="24"/>
      <c r="FM858" s="24"/>
      <c r="FN858" s="24"/>
      <c r="FO858" s="24"/>
      <c r="FP858" s="24"/>
      <c r="FQ858" s="24"/>
      <c r="FR858" s="24"/>
      <c r="FS858" s="24"/>
      <c r="FT858" s="24"/>
      <c r="FU858" s="24"/>
      <c r="FV858" s="24"/>
      <c r="FW858" s="24"/>
      <c r="FX858" s="24"/>
      <c r="FY858" s="24"/>
      <c r="FZ858" s="24"/>
      <c r="GA858" s="24"/>
      <c r="GB858" s="24"/>
      <c r="GC858" s="24"/>
      <c r="GD858" s="24"/>
      <c r="GE858" s="24"/>
      <c r="GF858" s="24"/>
      <c r="GG858" s="24"/>
      <c r="GH858" s="24"/>
      <c r="GI858" s="24"/>
      <c r="GJ858" s="24"/>
      <c r="GK858" s="24"/>
      <c r="GL858" s="24"/>
      <c r="GM858" s="24"/>
      <c r="GN858" s="24"/>
      <c r="GO858" s="24"/>
      <c r="GP858" s="24"/>
      <c r="GQ858" s="24"/>
      <c r="GR858" s="24"/>
      <c r="GS858" s="24"/>
      <c r="GT858" s="24"/>
      <c r="GU858" s="24"/>
      <c r="GV858" s="24"/>
      <c r="GW858" s="24"/>
      <c r="GX858" s="24"/>
      <c r="GY858" s="24"/>
      <c r="GZ858" s="24"/>
      <c r="HA858" s="24"/>
      <c r="HB858" s="24"/>
      <c r="HC858" s="24"/>
      <c r="HD858" s="24"/>
      <c r="HE858" s="24"/>
      <c r="HF858" s="24"/>
      <c r="HG858" s="24"/>
      <c r="HH858" s="24"/>
      <c r="HI858" s="24"/>
      <c r="HJ858" s="24"/>
      <c r="HK858" s="24"/>
      <c r="HL858" s="24"/>
      <c r="HM858" s="24"/>
      <c r="HN858" s="24"/>
      <c r="HO858" s="24"/>
      <c r="HP858" s="24"/>
      <c r="HQ858" s="24"/>
      <c r="HR858" s="24"/>
      <c r="HS858" s="24"/>
      <c r="HT858" s="24"/>
      <c r="HU858" s="24"/>
      <c r="HV858" s="24"/>
      <c r="HW858" s="24"/>
      <c r="HX858" s="24"/>
      <c r="HY858" s="24"/>
      <c r="HZ858" s="24"/>
      <c r="IA858" s="24"/>
      <c r="IB858" s="24"/>
      <c r="IC858" s="24"/>
      <c r="ID858" s="24"/>
      <c r="IE858" s="24"/>
      <c r="IF858" s="24"/>
      <c r="IG858" s="24"/>
      <c r="IH858" s="24"/>
      <c r="II858" s="24"/>
      <c r="IJ858" s="24"/>
      <c r="IK858" s="24"/>
      <c r="IL858" s="24"/>
      <c r="IM858" s="24"/>
      <c r="IN858" s="24"/>
      <c r="IO858" s="24"/>
      <c r="IP858" s="24"/>
      <c r="IQ858" s="24"/>
      <c r="IR858" s="24"/>
      <c r="IS858" s="24"/>
      <c r="IT858" s="24"/>
      <c r="IU858" s="24"/>
      <c r="IV858" s="24"/>
    </row>
    <row r="859" spans="1:256" s="22" customFormat="1" ht="11.25">
      <c r="A859" s="24"/>
      <c r="B859" s="24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  <c r="FJ859" s="24"/>
      <c r="FK859" s="24"/>
      <c r="FL859" s="24"/>
      <c r="FM859" s="24"/>
      <c r="FN859" s="24"/>
      <c r="FO859" s="24"/>
      <c r="FP859" s="24"/>
      <c r="FQ859" s="24"/>
      <c r="FR859" s="24"/>
      <c r="FS859" s="24"/>
      <c r="FT859" s="24"/>
      <c r="FU859" s="24"/>
      <c r="FV859" s="24"/>
      <c r="FW859" s="24"/>
      <c r="FX859" s="24"/>
      <c r="FY859" s="24"/>
      <c r="FZ859" s="24"/>
      <c r="GA859" s="24"/>
      <c r="GB859" s="24"/>
      <c r="GC859" s="24"/>
      <c r="GD859" s="24"/>
      <c r="GE859" s="24"/>
      <c r="GF859" s="24"/>
      <c r="GG859" s="24"/>
      <c r="GH859" s="24"/>
      <c r="GI859" s="24"/>
      <c r="GJ859" s="24"/>
      <c r="GK859" s="24"/>
      <c r="GL859" s="24"/>
      <c r="GM859" s="24"/>
      <c r="GN859" s="24"/>
      <c r="GO859" s="24"/>
      <c r="GP859" s="24"/>
      <c r="GQ859" s="24"/>
      <c r="GR859" s="24"/>
      <c r="GS859" s="24"/>
      <c r="GT859" s="24"/>
      <c r="GU859" s="24"/>
      <c r="GV859" s="24"/>
      <c r="GW859" s="24"/>
      <c r="GX859" s="24"/>
      <c r="GY859" s="24"/>
      <c r="GZ859" s="24"/>
      <c r="HA859" s="24"/>
      <c r="HB859" s="24"/>
      <c r="HC859" s="24"/>
      <c r="HD859" s="24"/>
      <c r="HE859" s="24"/>
      <c r="HF859" s="24"/>
      <c r="HG859" s="24"/>
      <c r="HH859" s="24"/>
      <c r="HI859" s="24"/>
      <c r="HJ859" s="24"/>
      <c r="HK859" s="24"/>
      <c r="HL859" s="24"/>
      <c r="HM859" s="24"/>
      <c r="HN859" s="24"/>
      <c r="HO859" s="24"/>
      <c r="HP859" s="24"/>
      <c r="HQ859" s="24"/>
      <c r="HR859" s="24"/>
      <c r="HS859" s="24"/>
      <c r="HT859" s="24"/>
      <c r="HU859" s="24"/>
      <c r="HV859" s="24"/>
      <c r="HW859" s="24"/>
      <c r="HX859" s="24"/>
      <c r="HY859" s="24"/>
      <c r="HZ859" s="24"/>
      <c r="IA859" s="24"/>
      <c r="IB859" s="24"/>
      <c r="IC859" s="24"/>
      <c r="ID859" s="24"/>
      <c r="IE859" s="24"/>
      <c r="IF859" s="24"/>
      <c r="IG859" s="24"/>
      <c r="IH859" s="24"/>
      <c r="II859" s="24"/>
      <c r="IJ859" s="24"/>
      <c r="IK859" s="24"/>
      <c r="IL859" s="24"/>
      <c r="IM859" s="24"/>
      <c r="IN859" s="24"/>
      <c r="IO859" s="24"/>
      <c r="IP859" s="24"/>
      <c r="IQ859" s="24"/>
      <c r="IR859" s="24"/>
      <c r="IS859" s="24"/>
      <c r="IT859" s="24"/>
      <c r="IU859" s="24"/>
      <c r="IV859" s="24"/>
    </row>
    <row r="860" spans="1:256" s="22" customFormat="1" ht="11.25">
      <c r="A860" s="24" t="s">
        <v>851</v>
      </c>
      <c r="B860" s="24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  <c r="FJ860" s="24"/>
      <c r="FK860" s="24"/>
      <c r="FL860" s="24"/>
      <c r="FM860" s="24"/>
      <c r="FN860" s="24"/>
      <c r="FO860" s="24"/>
      <c r="FP860" s="24"/>
      <c r="FQ860" s="24"/>
      <c r="FR860" s="24"/>
      <c r="FS860" s="24"/>
      <c r="FT860" s="24"/>
      <c r="FU860" s="24"/>
      <c r="FV860" s="24"/>
      <c r="FW860" s="24"/>
      <c r="FX860" s="24"/>
      <c r="FY860" s="24"/>
      <c r="FZ860" s="24"/>
      <c r="GA860" s="24"/>
      <c r="GB860" s="24"/>
      <c r="GC860" s="24"/>
      <c r="GD860" s="24"/>
      <c r="GE860" s="24"/>
      <c r="GF860" s="24"/>
      <c r="GG860" s="24"/>
      <c r="GH860" s="24"/>
      <c r="GI860" s="24"/>
      <c r="GJ860" s="24"/>
      <c r="GK860" s="24"/>
      <c r="GL860" s="24"/>
      <c r="GM860" s="24"/>
      <c r="GN860" s="24"/>
      <c r="GO860" s="24"/>
      <c r="GP860" s="24"/>
      <c r="GQ860" s="24"/>
      <c r="GR860" s="24"/>
      <c r="GS860" s="24"/>
      <c r="GT860" s="24"/>
      <c r="GU860" s="24"/>
      <c r="GV860" s="24"/>
      <c r="GW860" s="24"/>
      <c r="GX860" s="24"/>
      <c r="GY860" s="24"/>
      <c r="GZ860" s="24"/>
      <c r="HA860" s="24"/>
      <c r="HB860" s="24"/>
      <c r="HC860" s="24"/>
      <c r="HD860" s="24"/>
      <c r="HE860" s="24"/>
      <c r="HF860" s="24"/>
      <c r="HG860" s="24"/>
      <c r="HH860" s="24"/>
      <c r="HI860" s="24"/>
      <c r="HJ860" s="24"/>
      <c r="HK860" s="24"/>
      <c r="HL860" s="24"/>
      <c r="HM860" s="24"/>
      <c r="HN860" s="24"/>
      <c r="HO860" s="24"/>
      <c r="HP860" s="24"/>
      <c r="HQ860" s="24"/>
      <c r="HR860" s="24"/>
      <c r="HS860" s="24"/>
      <c r="HT860" s="24"/>
      <c r="HU860" s="24"/>
      <c r="HV860" s="24"/>
      <c r="HW860" s="24"/>
      <c r="HX860" s="24"/>
      <c r="HY860" s="24"/>
      <c r="HZ860" s="24"/>
      <c r="IA860" s="24"/>
      <c r="IB860" s="24"/>
      <c r="IC860" s="24"/>
      <c r="ID860" s="24"/>
      <c r="IE860" s="24"/>
      <c r="IF860" s="24"/>
      <c r="IG860" s="24"/>
      <c r="IH860" s="24"/>
      <c r="II860" s="24"/>
      <c r="IJ860" s="24"/>
      <c r="IK860" s="24"/>
      <c r="IL860" s="24"/>
      <c r="IM860" s="24"/>
      <c r="IN860" s="24"/>
      <c r="IO860" s="24"/>
      <c r="IP860" s="24"/>
      <c r="IQ860" s="24"/>
      <c r="IR860" s="24"/>
      <c r="IS860" s="24"/>
      <c r="IT860" s="24"/>
      <c r="IU860" s="24"/>
      <c r="IV860" s="24"/>
    </row>
    <row r="861" spans="1:256" s="22" customFormat="1" ht="11.25">
      <c r="A861" s="24"/>
      <c r="B861" s="24" t="s">
        <v>997</v>
      </c>
      <c r="C861" s="27" t="s">
        <v>852</v>
      </c>
      <c r="D861" s="27" t="s">
        <v>996</v>
      </c>
      <c r="E861" s="27">
        <v>1</v>
      </c>
      <c r="F861" s="27"/>
      <c r="G861" s="27"/>
      <c r="H861" s="27">
        <v>48</v>
      </c>
      <c r="I861" s="27">
        <v>8</v>
      </c>
      <c r="J861" s="27" t="s">
        <v>817</v>
      </c>
      <c r="K861" s="27" t="s">
        <v>853</v>
      </c>
      <c r="L861" s="27"/>
      <c r="M861" s="27"/>
      <c r="N861" s="27">
        <v>1</v>
      </c>
      <c r="O861" s="27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  <c r="FJ861" s="24"/>
      <c r="FK861" s="24"/>
      <c r="FL861" s="24"/>
      <c r="FM861" s="24"/>
      <c r="FN861" s="24"/>
      <c r="FO861" s="24"/>
      <c r="FP861" s="24"/>
      <c r="FQ861" s="24"/>
      <c r="FR861" s="24"/>
      <c r="FS861" s="24"/>
      <c r="FT861" s="24"/>
      <c r="FU861" s="24"/>
      <c r="FV861" s="24"/>
      <c r="FW861" s="24"/>
      <c r="FX861" s="24"/>
      <c r="FY861" s="24"/>
      <c r="FZ861" s="24"/>
      <c r="GA861" s="24"/>
      <c r="GB861" s="24"/>
      <c r="GC861" s="24"/>
      <c r="GD861" s="24"/>
      <c r="GE861" s="24"/>
      <c r="GF861" s="24"/>
      <c r="GG861" s="24"/>
      <c r="GH861" s="24"/>
      <c r="GI861" s="24"/>
      <c r="GJ861" s="24"/>
      <c r="GK861" s="24"/>
      <c r="GL861" s="24"/>
      <c r="GM861" s="24"/>
      <c r="GN861" s="24"/>
      <c r="GO861" s="24"/>
      <c r="GP861" s="24"/>
      <c r="GQ861" s="24"/>
      <c r="GR861" s="24"/>
      <c r="GS861" s="24"/>
      <c r="GT861" s="24"/>
      <c r="GU861" s="24"/>
      <c r="GV861" s="24"/>
      <c r="GW861" s="24"/>
      <c r="GX861" s="24"/>
      <c r="GY861" s="24"/>
      <c r="GZ861" s="24"/>
      <c r="HA861" s="24"/>
      <c r="HB861" s="24"/>
      <c r="HC861" s="24"/>
      <c r="HD861" s="24"/>
      <c r="HE861" s="24"/>
      <c r="HF861" s="24"/>
      <c r="HG861" s="24"/>
      <c r="HH861" s="24"/>
      <c r="HI861" s="24"/>
      <c r="HJ861" s="24"/>
      <c r="HK861" s="24"/>
      <c r="HL861" s="24"/>
      <c r="HM861" s="24"/>
      <c r="HN861" s="24"/>
      <c r="HO861" s="24"/>
      <c r="HP861" s="24"/>
      <c r="HQ861" s="24"/>
      <c r="HR861" s="24"/>
      <c r="HS861" s="24"/>
      <c r="HT861" s="24"/>
      <c r="HU861" s="24"/>
      <c r="HV861" s="24"/>
      <c r="HW861" s="24"/>
      <c r="HX861" s="24"/>
      <c r="HY861" s="24"/>
      <c r="HZ861" s="24"/>
      <c r="IA861" s="24"/>
      <c r="IB861" s="24"/>
      <c r="IC861" s="24"/>
      <c r="ID861" s="24"/>
      <c r="IE861" s="24"/>
      <c r="IF861" s="24"/>
      <c r="IG861" s="24"/>
      <c r="IH861" s="24"/>
      <c r="II861" s="24"/>
      <c r="IJ861" s="24"/>
      <c r="IK861" s="24"/>
      <c r="IL861" s="24"/>
      <c r="IM861" s="24"/>
      <c r="IN861" s="24"/>
      <c r="IO861" s="24"/>
      <c r="IP861" s="24"/>
      <c r="IQ861" s="24"/>
      <c r="IR861" s="24"/>
      <c r="IS861" s="24"/>
      <c r="IT861" s="24"/>
      <c r="IU861" s="24"/>
      <c r="IV861" s="24"/>
    </row>
    <row r="862" spans="1:256" s="22" customFormat="1" ht="11.25">
      <c r="A862" s="24"/>
      <c r="B862" s="24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  <c r="FJ862" s="24"/>
      <c r="FK862" s="24"/>
      <c r="FL862" s="24"/>
      <c r="FM862" s="24"/>
      <c r="FN862" s="24"/>
      <c r="FO862" s="24"/>
      <c r="FP862" s="24"/>
      <c r="FQ862" s="24"/>
      <c r="FR862" s="24"/>
      <c r="FS862" s="24"/>
      <c r="FT862" s="24"/>
      <c r="FU862" s="24"/>
      <c r="FV862" s="24"/>
      <c r="FW862" s="24"/>
      <c r="FX862" s="24"/>
      <c r="FY862" s="24"/>
      <c r="FZ862" s="24"/>
      <c r="GA862" s="24"/>
      <c r="GB862" s="24"/>
      <c r="GC862" s="24"/>
      <c r="GD862" s="24"/>
      <c r="GE862" s="24"/>
      <c r="GF862" s="24"/>
      <c r="GG862" s="24"/>
      <c r="GH862" s="24"/>
      <c r="GI862" s="24"/>
      <c r="GJ862" s="24"/>
      <c r="GK862" s="24"/>
      <c r="GL862" s="24"/>
      <c r="GM862" s="24"/>
      <c r="GN862" s="24"/>
      <c r="GO862" s="24"/>
      <c r="GP862" s="24"/>
      <c r="GQ862" s="24"/>
      <c r="GR862" s="24"/>
      <c r="GS862" s="24"/>
      <c r="GT862" s="24"/>
      <c r="GU862" s="24"/>
      <c r="GV862" s="24"/>
      <c r="GW862" s="24"/>
      <c r="GX862" s="24"/>
      <c r="GY862" s="24"/>
      <c r="GZ862" s="24"/>
      <c r="HA862" s="24"/>
      <c r="HB862" s="24"/>
      <c r="HC862" s="24"/>
      <c r="HD862" s="24"/>
      <c r="HE862" s="24"/>
      <c r="HF862" s="24"/>
      <c r="HG862" s="24"/>
      <c r="HH862" s="24"/>
      <c r="HI862" s="24"/>
      <c r="HJ862" s="24"/>
      <c r="HK862" s="24"/>
      <c r="HL862" s="24"/>
      <c r="HM862" s="24"/>
      <c r="HN862" s="24"/>
      <c r="HO862" s="24"/>
      <c r="HP862" s="24"/>
      <c r="HQ862" s="24"/>
      <c r="HR862" s="24"/>
      <c r="HS862" s="24"/>
      <c r="HT862" s="24"/>
      <c r="HU862" s="24"/>
      <c r="HV862" s="24"/>
      <c r="HW862" s="24"/>
      <c r="HX862" s="24"/>
      <c r="HY862" s="24"/>
      <c r="HZ862" s="24"/>
      <c r="IA862" s="24"/>
      <c r="IB862" s="24"/>
      <c r="IC862" s="24"/>
      <c r="ID862" s="24"/>
      <c r="IE862" s="24"/>
      <c r="IF862" s="24"/>
      <c r="IG862" s="24"/>
      <c r="IH862" s="24"/>
      <c r="II862" s="24"/>
      <c r="IJ862" s="24"/>
      <c r="IK862" s="24"/>
      <c r="IL862" s="24"/>
      <c r="IM862" s="24"/>
      <c r="IN862" s="24"/>
      <c r="IO862" s="24"/>
      <c r="IP862" s="24"/>
      <c r="IQ862" s="24"/>
      <c r="IR862" s="24"/>
      <c r="IS862" s="24"/>
      <c r="IT862" s="24"/>
      <c r="IU862" s="24"/>
      <c r="IV862" s="24"/>
    </row>
    <row r="863" spans="1:256" s="22" customFormat="1" ht="11.25">
      <c r="A863" s="24"/>
      <c r="B863" s="24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  <c r="FJ863" s="24"/>
      <c r="FK863" s="24"/>
      <c r="FL863" s="24"/>
      <c r="FM863" s="24"/>
      <c r="FN863" s="24"/>
      <c r="FO863" s="24"/>
      <c r="FP863" s="24"/>
      <c r="FQ863" s="24"/>
      <c r="FR863" s="24"/>
      <c r="FS863" s="24"/>
      <c r="FT863" s="24"/>
      <c r="FU863" s="24"/>
      <c r="FV863" s="24"/>
      <c r="FW863" s="24"/>
      <c r="FX863" s="24"/>
      <c r="FY863" s="24"/>
      <c r="FZ863" s="24"/>
      <c r="GA863" s="24"/>
      <c r="GB863" s="24"/>
      <c r="GC863" s="24"/>
      <c r="GD863" s="24"/>
      <c r="GE863" s="24"/>
      <c r="GF863" s="24"/>
      <c r="GG863" s="24"/>
      <c r="GH863" s="24"/>
      <c r="GI863" s="24"/>
      <c r="GJ863" s="24"/>
      <c r="GK863" s="24"/>
      <c r="GL863" s="24"/>
      <c r="GM863" s="24"/>
      <c r="GN863" s="24"/>
      <c r="GO863" s="24"/>
      <c r="GP863" s="24"/>
      <c r="GQ863" s="24"/>
      <c r="GR863" s="24"/>
      <c r="GS863" s="24"/>
      <c r="GT863" s="24"/>
      <c r="GU863" s="24"/>
      <c r="GV863" s="24"/>
      <c r="GW863" s="24"/>
      <c r="GX863" s="24"/>
      <c r="GY863" s="24"/>
      <c r="GZ863" s="24"/>
      <c r="HA863" s="24"/>
      <c r="HB863" s="24"/>
      <c r="HC863" s="24"/>
      <c r="HD863" s="24"/>
      <c r="HE863" s="24"/>
      <c r="HF863" s="24"/>
      <c r="HG863" s="24"/>
      <c r="HH863" s="24"/>
      <c r="HI863" s="24"/>
      <c r="HJ863" s="24"/>
      <c r="HK863" s="24"/>
      <c r="HL863" s="24"/>
      <c r="HM863" s="24"/>
      <c r="HN863" s="24"/>
      <c r="HO863" s="24"/>
      <c r="HP863" s="24"/>
      <c r="HQ863" s="24"/>
      <c r="HR863" s="24"/>
      <c r="HS863" s="24"/>
      <c r="HT863" s="24"/>
      <c r="HU863" s="24"/>
      <c r="HV863" s="24"/>
      <c r="HW863" s="24"/>
      <c r="HX863" s="24"/>
      <c r="HY863" s="24"/>
      <c r="HZ863" s="24"/>
      <c r="IA863" s="24"/>
      <c r="IB863" s="24"/>
      <c r="IC863" s="24"/>
      <c r="ID863" s="24"/>
      <c r="IE863" s="24"/>
      <c r="IF863" s="24"/>
      <c r="IG863" s="24"/>
      <c r="IH863" s="24"/>
      <c r="II863" s="24"/>
      <c r="IJ863" s="24"/>
      <c r="IK863" s="24"/>
      <c r="IL863" s="24"/>
      <c r="IM863" s="24"/>
      <c r="IN863" s="24"/>
      <c r="IO863" s="24"/>
      <c r="IP863" s="24"/>
      <c r="IQ863" s="24"/>
      <c r="IR863" s="24"/>
      <c r="IS863" s="24"/>
      <c r="IT863" s="24"/>
      <c r="IU863" s="24"/>
      <c r="IV863" s="24"/>
    </row>
    <row r="864" spans="1:256" s="22" customFormat="1" ht="11.25">
      <c r="A864" s="24"/>
      <c r="B864" s="24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  <c r="FJ864" s="24"/>
      <c r="FK864" s="24"/>
      <c r="FL864" s="24"/>
      <c r="FM864" s="24"/>
      <c r="FN864" s="24"/>
      <c r="FO864" s="24"/>
      <c r="FP864" s="24"/>
      <c r="FQ864" s="24"/>
      <c r="FR864" s="24"/>
      <c r="FS864" s="24"/>
      <c r="FT864" s="24"/>
      <c r="FU864" s="24"/>
      <c r="FV864" s="24"/>
      <c r="FW864" s="24"/>
      <c r="FX864" s="24"/>
      <c r="FY864" s="24"/>
      <c r="FZ864" s="24"/>
      <c r="GA864" s="24"/>
      <c r="GB864" s="24"/>
      <c r="GC864" s="24"/>
      <c r="GD864" s="24"/>
      <c r="GE864" s="24"/>
      <c r="GF864" s="24"/>
      <c r="GG864" s="24"/>
      <c r="GH864" s="24"/>
      <c r="GI864" s="24"/>
      <c r="GJ864" s="24"/>
      <c r="GK864" s="24"/>
      <c r="GL864" s="24"/>
      <c r="GM864" s="24"/>
      <c r="GN864" s="24"/>
      <c r="GO864" s="24"/>
      <c r="GP864" s="24"/>
      <c r="GQ864" s="24"/>
      <c r="GR864" s="24"/>
      <c r="GS864" s="24"/>
      <c r="GT864" s="24"/>
      <c r="GU864" s="24"/>
      <c r="GV864" s="24"/>
      <c r="GW864" s="24"/>
      <c r="GX864" s="24"/>
      <c r="GY864" s="24"/>
      <c r="GZ864" s="24"/>
      <c r="HA864" s="24"/>
      <c r="HB864" s="24"/>
      <c r="HC864" s="24"/>
      <c r="HD864" s="24"/>
      <c r="HE864" s="24"/>
      <c r="HF864" s="24"/>
      <c r="HG864" s="24"/>
      <c r="HH864" s="24"/>
      <c r="HI864" s="24"/>
      <c r="HJ864" s="24"/>
      <c r="HK864" s="24"/>
      <c r="HL864" s="24"/>
      <c r="HM864" s="24"/>
      <c r="HN864" s="24"/>
      <c r="HO864" s="24"/>
      <c r="HP864" s="24"/>
      <c r="HQ864" s="24"/>
      <c r="HR864" s="24"/>
      <c r="HS864" s="24"/>
      <c r="HT864" s="24"/>
      <c r="HU864" s="24"/>
      <c r="HV864" s="24"/>
      <c r="HW864" s="24"/>
      <c r="HX864" s="24"/>
      <c r="HY864" s="24"/>
      <c r="HZ864" s="24"/>
      <c r="IA864" s="24"/>
      <c r="IB864" s="24"/>
      <c r="IC864" s="24"/>
      <c r="ID864" s="24"/>
      <c r="IE864" s="24"/>
      <c r="IF864" s="24"/>
      <c r="IG864" s="24"/>
      <c r="IH864" s="24"/>
      <c r="II864" s="24"/>
      <c r="IJ864" s="24"/>
      <c r="IK864" s="24"/>
      <c r="IL864" s="24"/>
      <c r="IM864" s="24"/>
      <c r="IN864" s="24"/>
      <c r="IO864" s="24"/>
      <c r="IP864" s="24"/>
      <c r="IQ864" s="24"/>
      <c r="IR864" s="24"/>
      <c r="IS864" s="24"/>
      <c r="IT864" s="24"/>
      <c r="IU864" s="24"/>
      <c r="IV864" s="24"/>
    </row>
    <row r="865" spans="1:256" s="22" customFormat="1" ht="11.25">
      <c r="A865" s="24"/>
      <c r="B865" s="24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  <c r="FJ865" s="24"/>
      <c r="FK865" s="24"/>
      <c r="FL865" s="24"/>
      <c r="FM865" s="24"/>
      <c r="FN865" s="24"/>
      <c r="FO865" s="24"/>
      <c r="FP865" s="24"/>
      <c r="FQ865" s="24"/>
      <c r="FR865" s="24"/>
      <c r="FS865" s="24"/>
      <c r="FT865" s="24"/>
      <c r="FU865" s="24"/>
      <c r="FV865" s="24"/>
      <c r="FW865" s="24"/>
      <c r="FX865" s="24"/>
      <c r="FY865" s="24"/>
      <c r="FZ865" s="24"/>
      <c r="GA865" s="24"/>
      <c r="GB865" s="24"/>
      <c r="GC865" s="24"/>
      <c r="GD865" s="24"/>
      <c r="GE865" s="24"/>
      <c r="GF865" s="24"/>
      <c r="GG865" s="24"/>
      <c r="GH865" s="24"/>
      <c r="GI865" s="24"/>
      <c r="GJ865" s="24"/>
      <c r="GK865" s="24"/>
      <c r="GL865" s="24"/>
      <c r="GM865" s="24"/>
      <c r="GN865" s="24"/>
      <c r="GO865" s="24"/>
      <c r="GP865" s="24"/>
      <c r="GQ865" s="24"/>
      <c r="GR865" s="24"/>
      <c r="GS865" s="24"/>
      <c r="GT865" s="24"/>
      <c r="GU865" s="24"/>
      <c r="GV865" s="24"/>
      <c r="GW865" s="24"/>
      <c r="GX865" s="24"/>
      <c r="GY865" s="24"/>
      <c r="GZ865" s="24"/>
      <c r="HA865" s="24"/>
      <c r="HB865" s="24"/>
      <c r="HC865" s="24"/>
      <c r="HD865" s="24"/>
      <c r="HE865" s="24"/>
      <c r="HF865" s="24"/>
      <c r="HG865" s="24"/>
      <c r="HH865" s="24"/>
      <c r="HI865" s="24"/>
      <c r="HJ865" s="24"/>
      <c r="HK865" s="24"/>
      <c r="HL865" s="24"/>
      <c r="HM865" s="24"/>
      <c r="HN865" s="24"/>
      <c r="HO865" s="24"/>
      <c r="HP865" s="24"/>
      <c r="HQ865" s="24"/>
      <c r="HR865" s="24"/>
      <c r="HS865" s="24"/>
      <c r="HT865" s="24"/>
      <c r="HU865" s="24"/>
      <c r="HV865" s="24"/>
      <c r="HW865" s="24"/>
      <c r="HX865" s="24"/>
      <c r="HY865" s="24"/>
      <c r="HZ865" s="24"/>
      <c r="IA865" s="24"/>
      <c r="IB865" s="24"/>
      <c r="IC865" s="24"/>
      <c r="ID865" s="24"/>
      <c r="IE865" s="24"/>
      <c r="IF865" s="24"/>
      <c r="IG865" s="24"/>
      <c r="IH865" s="24"/>
      <c r="II865" s="24"/>
      <c r="IJ865" s="24"/>
      <c r="IK865" s="24"/>
      <c r="IL865" s="24"/>
      <c r="IM865" s="24"/>
      <c r="IN865" s="24"/>
      <c r="IO865" s="24"/>
      <c r="IP865" s="24"/>
      <c r="IQ865" s="24"/>
      <c r="IR865" s="24"/>
      <c r="IS865" s="24"/>
      <c r="IT865" s="24"/>
      <c r="IU865" s="24"/>
      <c r="IV865" s="24"/>
    </row>
    <row r="866" spans="1:256" s="22" customFormat="1" ht="11.25">
      <c r="A866" s="24"/>
      <c r="B866" s="24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  <c r="FJ866" s="24"/>
      <c r="FK866" s="24"/>
      <c r="FL866" s="24"/>
      <c r="FM866" s="24"/>
      <c r="FN866" s="24"/>
      <c r="FO866" s="24"/>
      <c r="FP866" s="24"/>
      <c r="FQ866" s="24"/>
      <c r="FR866" s="24"/>
      <c r="FS866" s="24"/>
      <c r="FT866" s="24"/>
      <c r="FU866" s="24"/>
      <c r="FV866" s="24"/>
      <c r="FW866" s="24"/>
      <c r="FX866" s="24"/>
      <c r="FY866" s="24"/>
      <c r="FZ866" s="24"/>
      <c r="GA866" s="24"/>
      <c r="GB866" s="24"/>
      <c r="GC866" s="24"/>
      <c r="GD866" s="24"/>
      <c r="GE866" s="24"/>
      <c r="GF866" s="24"/>
      <c r="GG866" s="24"/>
      <c r="GH866" s="24"/>
      <c r="GI866" s="24"/>
      <c r="GJ866" s="24"/>
      <c r="GK866" s="24"/>
      <c r="GL866" s="24"/>
      <c r="GM866" s="24"/>
      <c r="GN866" s="24"/>
      <c r="GO866" s="24"/>
      <c r="GP866" s="24"/>
      <c r="GQ866" s="24"/>
      <c r="GR866" s="24"/>
      <c r="GS866" s="24"/>
      <c r="GT866" s="24"/>
      <c r="GU866" s="24"/>
      <c r="GV866" s="24"/>
      <c r="GW866" s="24"/>
      <c r="GX866" s="24"/>
      <c r="GY866" s="24"/>
      <c r="GZ866" s="24"/>
      <c r="HA866" s="24"/>
      <c r="HB866" s="24"/>
      <c r="HC866" s="24"/>
      <c r="HD866" s="24"/>
      <c r="HE866" s="24"/>
      <c r="HF866" s="24"/>
      <c r="HG866" s="24"/>
      <c r="HH866" s="24"/>
      <c r="HI866" s="24"/>
      <c r="HJ866" s="24"/>
      <c r="HK866" s="24"/>
      <c r="HL866" s="24"/>
      <c r="HM866" s="24"/>
      <c r="HN866" s="24"/>
      <c r="HO866" s="24"/>
      <c r="HP866" s="24"/>
      <c r="HQ866" s="24"/>
      <c r="HR866" s="24"/>
      <c r="HS866" s="24"/>
      <c r="HT866" s="24"/>
      <c r="HU866" s="24"/>
      <c r="HV866" s="24"/>
      <c r="HW866" s="24"/>
      <c r="HX866" s="24"/>
      <c r="HY866" s="24"/>
      <c r="HZ866" s="24"/>
      <c r="IA866" s="24"/>
      <c r="IB866" s="24"/>
      <c r="IC866" s="24"/>
      <c r="ID866" s="24"/>
      <c r="IE866" s="24"/>
      <c r="IF866" s="24"/>
      <c r="IG866" s="24"/>
      <c r="IH866" s="24"/>
      <c r="II866" s="24"/>
      <c r="IJ866" s="24"/>
      <c r="IK866" s="24"/>
      <c r="IL866" s="24"/>
      <c r="IM866" s="24"/>
      <c r="IN866" s="24"/>
      <c r="IO866" s="24"/>
      <c r="IP866" s="24"/>
      <c r="IQ866" s="24"/>
      <c r="IR866" s="24"/>
      <c r="IS866" s="24"/>
      <c r="IT866" s="24"/>
      <c r="IU866" s="24"/>
      <c r="IV866" s="24"/>
    </row>
    <row r="867" spans="1:256" s="22" customFormat="1" ht="11.25">
      <c r="A867" s="24"/>
      <c r="B867" s="24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  <c r="EI867" s="24"/>
      <c r="EJ867" s="24"/>
      <c r="EK867" s="24"/>
      <c r="EL867" s="24"/>
      <c r="EM867" s="24"/>
      <c r="EN867" s="24"/>
      <c r="EO867" s="24"/>
      <c r="EP867" s="24"/>
      <c r="EQ867" s="24"/>
      <c r="ER867" s="24"/>
      <c r="ES867" s="24"/>
      <c r="ET867" s="24"/>
      <c r="EU867" s="24"/>
      <c r="EV867" s="24"/>
      <c r="EW867" s="24"/>
      <c r="EX867" s="24"/>
      <c r="EY867" s="24"/>
      <c r="EZ867" s="24"/>
      <c r="FA867" s="24"/>
      <c r="FB867" s="24"/>
      <c r="FC867" s="24"/>
      <c r="FD867" s="24"/>
      <c r="FE867" s="24"/>
      <c r="FF867" s="24"/>
      <c r="FG867" s="24"/>
      <c r="FH867" s="24"/>
      <c r="FI867" s="24"/>
      <c r="FJ867" s="24"/>
      <c r="FK867" s="24"/>
      <c r="FL867" s="24"/>
      <c r="FM867" s="24"/>
      <c r="FN867" s="24"/>
      <c r="FO867" s="24"/>
      <c r="FP867" s="24"/>
      <c r="FQ867" s="24"/>
      <c r="FR867" s="24"/>
      <c r="FS867" s="24"/>
      <c r="FT867" s="24"/>
      <c r="FU867" s="24"/>
      <c r="FV867" s="24"/>
      <c r="FW867" s="24"/>
      <c r="FX867" s="24"/>
      <c r="FY867" s="24"/>
      <c r="FZ867" s="24"/>
      <c r="GA867" s="24"/>
      <c r="GB867" s="24"/>
      <c r="GC867" s="24"/>
      <c r="GD867" s="24"/>
      <c r="GE867" s="24"/>
      <c r="GF867" s="24"/>
      <c r="GG867" s="24"/>
      <c r="GH867" s="24"/>
      <c r="GI867" s="24"/>
      <c r="GJ867" s="24"/>
      <c r="GK867" s="24"/>
      <c r="GL867" s="24"/>
      <c r="GM867" s="24"/>
      <c r="GN867" s="24"/>
      <c r="GO867" s="24"/>
      <c r="GP867" s="24"/>
      <c r="GQ867" s="24"/>
      <c r="GR867" s="24"/>
      <c r="GS867" s="24"/>
      <c r="GT867" s="24"/>
      <c r="GU867" s="24"/>
      <c r="GV867" s="24"/>
      <c r="GW867" s="24"/>
      <c r="GX867" s="24"/>
      <c r="GY867" s="24"/>
      <c r="GZ867" s="24"/>
      <c r="HA867" s="24"/>
      <c r="HB867" s="24"/>
      <c r="HC867" s="24"/>
      <c r="HD867" s="24"/>
      <c r="HE867" s="24"/>
      <c r="HF867" s="24"/>
      <c r="HG867" s="24"/>
      <c r="HH867" s="24"/>
      <c r="HI867" s="24"/>
      <c r="HJ867" s="24"/>
      <c r="HK867" s="24"/>
      <c r="HL867" s="24"/>
      <c r="HM867" s="24"/>
      <c r="HN867" s="24"/>
      <c r="HO867" s="24"/>
      <c r="HP867" s="24"/>
      <c r="HQ867" s="24"/>
      <c r="HR867" s="24"/>
      <c r="HS867" s="24"/>
      <c r="HT867" s="24"/>
      <c r="HU867" s="24"/>
      <c r="HV867" s="24"/>
      <c r="HW867" s="24"/>
      <c r="HX867" s="24"/>
      <c r="HY867" s="24"/>
      <c r="HZ867" s="24"/>
      <c r="IA867" s="24"/>
      <c r="IB867" s="24"/>
      <c r="IC867" s="24"/>
      <c r="ID867" s="24"/>
      <c r="IE867" s="24"/>
      <c r="IF867" s="24"/>
      <c r="IG867" s="24"/>
      <c r="IH867" s="24"/>
      <c r="II867" s="24"/>
      <c r="IJ867" s="24"/>
      <c r="IK867" s="24"/>
      <c r="IL867" s="24"/>
      <c r="IM867" s="24"/>
      <c r="IN867" s="24"/>
      <c r="IO867" s="24"/>
      <c r="IP867" s="24"/>
      <c r="IQ867" s="24"/>
      <c r="IR867" s="24"/>
      <c r="IS867" s="24"/>
      <c r="IT867" s="24"/>
      <c r="IU867" s="24"/>
      <c r="IV867" s="24"/>
    </row>
    <row r="868" spans="1:256" s="22" customFormat="1" ht="11.25">
      <c r="A868" s="24"/>
      <c r="B868" s="24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4"/>
      <c r="CP868" s="24"/>
      <c r="CQ868" s="24"/>
      <c r="CR868" s="24"/>
      <c r="CS868" s="24"/>
      <c r="CT868" s="24"/>
      <c r="CU868" s="24"/>
      <c r="CV868" s="24"/>
      <c r="CW868" s="24"/>
      <c r="CX868" s="24"/>
      <c r="CY868" s="24"/>
      <c r="CZ868" s="24"/>
      <c r="DA868" s="24"/>
      <c r="DB868" s="24"/>
      <c r="DC868" s="24"/>
      <c r="DD868" s="24"/>
      <c r="DE868" s="24"/>
      <c r="DF868" s="24"/>
      <c r="DG868" s="24"/>
      <c r="DH868" s="24"/>
      <c r="DI868" s="24"/>
      <c r="DJ868" s="24"/>
      <c r="DK868" s="24"/>
      <c r="DL868" s="24"/>
      <c r="DM868" s="24"/>
      <c r="DN868" s="24"/>
      <c r="DO868" s="24"/>
      <c r="DP868" s="24"/>
      <c r="DQ868" s="24"/>
      <c r="DR868" s="24"/>
      <c r="DS868" s="24"/>
      <c r="DT868" s="24"/>
      <c r="DU868" s="24"/>
      <c r="DV868" s="24"/>
      <c r="DW868" s="24"/>
      <c r="DX868" s="24"/>
      <c r="DY868" s="24"/>
      <c r="DZ868" s="24"/>
      <c r="EA868" s="24"/>
      <c r="EB868" s="24"/>
      <c r="EC868" s="24"/>
      <c r="ED868" s="24"/>
      <c r="EE868" s="24"/>
      <c r="EF868" s="24"/>
      <c r="EG868" s="24"/>
      <c r="EH868" s="24"/>
      <c r="EI868" s="24"/>
      <c r="EJ868" s="24"/>
      <c r="EK868" s="24"/>
      <c r="EL868" s="24"/>
      <c r="EM868" s="24"/>
      <c r="EN868" s="24"/>
      <c r="EO868" s="24"/>
      <c r="EP868" s="24"/>
      <c r="EQ868" s="24"/>
      <c r="ER868" s="24"/>
      <c r="ES868" s="24"/>
      <c r="ET868" s="24"/>
      <c r="EU868" s="24"/>
      <c r="EV868" s="24"/>
      <c r="EW868" s="24"/>
      <c r="EX868" s="24"/>
      <c r="EY868" s="24"/>
      <c r="EZ868" s="24"/>
      <c r="FA868" s="24"/>
      <c r="FB868" s="24"/>
      <c r="FC868" s="24"/>
      <c r="FD868" s="24"/>
      <c r="FE868" s="24"/>
      <c r="FF868" s="24"/>
      <c r="FG868" s="24"/>
      <c r="FH868" s="24"/>
      <c r="FI868" s="24"/>
      <c r="FJ868" s="24"/>
      <c r="FK868" s="24"/>
      <c r="FL868" s="24"/>
      <c r="FM868" s="24"/>
      <c r="FN868" s="24"/>
      <c r="FO868" s="24"/>
      <c r="FP868" s="24"/>
      <c r="FQ868" s="24"/>
      <c r="FR868" s="24"/>
      <c r="FS868" s="24"/>
      <c r="FT868" s="24"/>
      <c r="FU868" s="24"/>
      <c r="FV868" s="24"/>
      <c r="FW868" s="24"/>
      <c r="FX868" s="24"/>
      <c r="FY868" s="24"/>
      <c r="FZ868" s="24"/>
      <c r="GA868" s="24"/>
      <c r="GB868" s="24"/>
      <c r="GC868" s="24"/>
      <c r="GD868" s="24"/>
      <c r="GE868" s="24"/>
      <c r="GF868" s="24"/>
      <c r="GG868" s="24"/>
      <c r="GH868" s="24"/>
      <c r="GI868" s="24"/>
      <c r="GJ868" s="24"/>
      <c r="GK868" s="24"/>
      <c r="GL868" s="24"/>
      <c r="GM868" s="24"/>
      <c r="GN868" s="24"/>
      <c r="GO868" s="24"/>
      <c r="GP868" s="24"/>
      <c r="GQ868" s="24"/>
      <c r="GR868" s="24"/>
      <c r="GS868" s="24"/>
      <c r="GT868" s="24"/>
      <c r="GU868" s="24"/>
      <c r="GV868" s="24"/>
      <c r="GW868" s="24"/>
      <c r="GX868" s="24"/>
      <c r="GY868" s="24"/>
      <c r="GZ868" s="24"/>
      <c r="HA868" s="24"/>
      <c r="HB868" s="24"/>
      <c r="HC868" s="24"/>
      <c r="HD868" s="24"/>
      <c r="HE868" s="24"/>
      <c r="HF868" s="24"/>
      <c r="HG868" s="24"/>
      <c r="HH868" s="24"/>
      <c r="HI868" s="24"/>
      <c r="HJ868" s="24"/>
      <c r="HK868" s="24"/>
      <c r="HL868" s="24"/>
      <c r="HM868" s="24"/>
      <c r="HN868" s="24"/>
      <c r="HO868" s="24"/>
      <c r="HP868" s="24"/>
      <c r="HQ868" s="24"/>
      <c r="HR868" s="24"/>
      <c r="HS868" s="24"/>
      <c r="HT868" s="24"/>
      <c r="HU868" s="24"/>
      <c r="HV868" s="24"/>
      <c r="HW868" s="24"/>
      <c r="HX868" s="24"/>
      <c r="HY868" s="24"/>
      <c r="HZ868" s="24"/>
      <c r="IA868" s="24"/>
      <c r="IB868" s="24"/>
      <c r="IC868" s="24"/>
      <c r="ID868" s="24"/>
      <c r="IE868" s="24"/>
      <c r="IF868" s="24"/>
      <c r="IG868" s="24"/>
      <c r="IH868" s="24"/>
      <c r="II868" s="24"/>
      <c r="IJ868" s="24"/>
      <c r="IK868" s="24"/>
      <c r="IL868" s="24"/>
      <c r="IM868" s="24"/>
      <c r="IN868" s="24"/>
      <c r="IO868" s="24"/>
      <c r="IP868" s="24"/>
      <c r="IQ868" s="24"/>
      <c r="IR868" s="24"/>
      <c r="IS868" s="24"/>
      <c r="IT868" s="24"/>
      <c r="IU868" s="24"/>
      <c r="IV868" s="24"/>
    </row>
    <row r="869" spans="1:256" s="22" customFormat="1" ht="11.25">
      <c r="A869" s="24"/>
      <c r="B869" s="24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4"/>
      <c r="CO869" s="24"/>
      <c r="CP869" s="24"/>
      <c r="CQ869" s="24"/>
      <c r="CR869" s="24"/>
      <c r="CS869" s="24"/>
      <c r="CT869" s="24"/>
      <c r="CU869" s="24"/>
      <c r="CV869" s="24"/>
      <c r="CW869" s="24"/>
      <c r="CX869" s="24"/>
      <c r="CY869" s="24"/>
      <c r="CZ869" s="24"/>
      <c r="DA869" s="24"/>
      <c r="DB869" s="24"/>
      <c r="DC869" s="24"/>
      <c r="DD869" s="24"/>
      <c r="DE869" s="24"/>
      <c r="DF869" s="24"/>
      <c r="DG869" s="24"/>
      <c r="DH869" s="24"/>
      <c r="DI869" s="24"/>
      <c r="DJ869" s="24"/>
      <c r="DK869" s="24"/>
      <c r="DL869" s="24"/>
      <c r="DM869" s="24"/>
      <c r="DN869" s="24"/>
      <c r="DO869" s="24"/>
      <c r="DP869" s="24"/>
      <c r="DQ869" s="24"/>
      <c r="DR869" s="24"/>
      <c r="DS869" s="24"/>
      <c r="DT869" s="24"/>
      <c r="DU869" s="24"/>
      <c r="DV869" s="24"/>
      <c r="DW869" s="24"/>
      <c r="DX869" s="24"/>
      <c r="DY869" s="24"/>
      <c r="DZ869" s="24"/>
      <c r="EA869" s="24"/>
      <c r="EB869" s="24"/>
      <c r="EC869" s="24"/>
      <c r="ED869" s="24"/>
      <c r="EE869" s="24"/>
      <c r="EF869" s="24"/>
      <c r="EG869" s="24"/>
      <c r="EH869" s="24"/>
      <c r="EI869" s="24"/>
      <c r="EJ869" s="24"/>
      <c r="EK869" s="24"/>
      <c r="EL869" s="24"/>
      <c r="EM869" s="24"/>
      <c r="EN869" s="24"/>
      <c r="EO869" s="24"/>
      <c r="EP869" s="24"/>
      <c r="EQ869" s="24"/>
      <c r="ER869" s="24"/>
      <c r="ES869" s="24"/>
      <c r="ET869" s="24"/>
      <c r="EU869" s="24"/>
      <c r="EV869" s="24"/>
      <c r="EW869" s="24"/>
      <c r="EX869" s="24"/>
      <c r="EY869" s="24"/>
      <c r="EZ869" s="24"/>
      <c r="FA869" s="24"/>
      <c r="FB869" s="24"/>
      <c r="FC869" s="24"/>
      <c r="FD869" s="24"/>
      <c r="FE869" s="24"/>
      <c r="FF869" s="24"/>
      <c r="FG869" s="24"/>
      <c r="FH869" s="24"/>
      <c r="FI869" s="24"/>
      <c r="FJ869" s="24"/>
      <c r="FK869" s="24"/>
      <c r="FL869" s="24"/>
      <c r="FM869" s="24"/>
      <c r="FN869" s="24"/>
      <c r="FO869" s="24"/>
      <c r="FP869" s="24"/>
      <c r="FQ869" s="24"/>
      <c r="FR869" s="24"/>
      <c r="FS869" s="24"/>
      <c r="FT869" s="24"/>
      <c r="FU869" s="24"/>
      <c r="FV869" s="24"/>
      <c r="FW869" s="24"/>
      <c r="FX869" s="24"/>
      <c r="FY869" s="24"/>
      <c r="FZ869" s="24"/>
      <c r="GA869" s="24"/>
      <c r="GB869" s="24"/>
      <c r="GC869" s="24"/>
      <c r="GD869" s="24"/>
      <c r="GE869" s="24"/>
      <c r="GF869" s="24"/>
      <c r="GG869" s="24"/>
      <c r="GH869" s="24"/>
      <c r="GI869" s="24"/>
      <c r="GJ869" s="24"/>
      <c r="GK869" s="24"/>
      <c r="GL869" s="24"/>
      <c r="GM869" s="24"/>
      <c r="GN869" s="24"/>
      <c r="GO869" s="24"/>
      <c r="GP869" s="24"/>
      <c r="GQ869" s="24"/>
      <c r="GR869" s="24"/>
      <c r="GS869" s="24"/>
      <c r="GT869" s="24"/>
      <c r="GU869" s="24"/>
      <c r="GV869" s="24"/>
      <c r="GW869" s="24"/>
      <c r="GX869" s="24"/>
      <c r="GY869" s="24"/>
      <c r="GZ869" s="24"/>
      <c r="HA869" s="24"/>
      <c r="HB869" s="24"/>
      <c r="HC869" s="24"/>
      <c r="HD869" s="24"/>
      <c r="HE869" s="24"/>
      <c r="HF869" s="24"/>
      <c r="HG869" s="24"/>
      <c r="HH869" s="24"/>
      <c r="HI869" s="24"/>
      <c r="HJ869" s="24"/>
      <c r="HK869" s="24"/>
      <c r="HL869" s="24"/>
      <c r="HM869" s="24"/>
      <c r="HN869" s="24"/>
      <c r="HO869" s="24"/>
      <c r="HP869" s="24"/>
      <c r="HQ869" s="24"/>
      <c r="HR869" s="24"/>
      <c r="HS869" s="24"/>
      <c r="HT869" s="24"/>
      <c r="HU869" s="24"/>
      <c r="HV869" s="24"/>
      <c r="HW869" s="24"/>
      <c r="HX869" s="24"/>
      <c r="HY869" s="24"/>
      <c r="HZ869" s="24"/>
      <c r="IA869" s="24"/>
      <c r="IB869" s="24"/>
      <c r="IC869" s="24"/>
      <c r="ID869" s="24"/>
      <c r="IE869" s="24"/>
      <c r="IF869" s="24"/>
      <c r="IG869" s="24"/>
      <c r="IH869" s="24"/>
      <c r="II869" s="24"/>
      <c r="IJ869" s="24"/>
      <c r="IK869" s="24"/>
      <c r="IL869" s="24"/>
      <c r="IM869" s="24"/>
      <c r="IN869" s="24"/>
      <c r="IO869" s="24"/>
      <c r="IP869" s="24"/>
      <c r="IQ869" s="24"/>
      <c r="IR869" s="24"/>
      <c r="IS869" s="24"/>
      <c r="IT869" s="24"/>
      <c r="IU869" s="24"/>
      <c r="IV869" s="24"/>
    </row>
    <row r="870" spans="1:256" s="22" customFormat="1" ht="11.25">
      <c r="A870" s="24"/>
      <c r="B870" s="24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4"/>
      <c r="CP870" s="24"/>
      <c r="CQ870" s="24"/>
      <c r="CR870" s="24"/>
      <c r="CS870" s="24"/>
      <c r="CT870" s="24"/>
      <c r="CU870" s="24"/>
      <c r="CV870" s="24"/>
      <c r="CW870" s="24"/>
      <c r="CX870" s="24"/>
      <c r="CY870" s="24"/>
      <c r="CZ870" s="24"/>
      <c r="DA870" s="24"/>
      <c r="DB870" s="24"/>
      <c r="DC870" s="24"/>
      <c r="DD870" s="24"/>
      <c r="DE870" s="24"/>
      <c r="DF870" s="24"/>
      <c r="DG870" s="24"/>
      <c r="DH870" s="24"/>
      <c r="DI870" s="24"/>
      <c r="DJ870" s="24"/>
      <c r="DK870" s="24"/>
      <c r="DL870" s="24"/>
      <c r="DM870" s="24"/>
      <c r="DN870" s="24"/>
      <c r="DO870" s="24"/>
      <c r="DP870" s="24"/>
      <c r="DQ870" s="24"/>
      <c r="DR870" s="24"/>
      <c r="DS870" s="24"/>
      <c r="DT870" s="24"/>
      <c r="DU870" s="24"/>
      <c r="DV870" s="24"/>
      <c r="DW870" s="24"/>
      <c r="DX870" s="24"/>
      <c r="DY870" s="24"/>
      <c r="DZ870" s="24"/>
      <c r="EA870" s="24"/>
      <c r="EB870" s="24"/>
      <c r="EC870" s="24"/>
      <c r="ED870" s="24"/>
      <c r="EE870" s="24"/>
      <c r="EF870" s="24"/>
      <c r="EG870" s="24"/>
      <c r="EH870" s="24"/>
      <c r="EI870" s="24"/>
      <c r="EJ870" s="24"/>
      <c r="EK870" s="24"/>
      <c r="EL870" s="24"/>
      <c r="EM870" s="24"/>
      <c r="EN870" s="24"/>
      <c r="EO870" s="24"/>
      <c r="EP870" s="24"/>
      <c r="EQ870" s="24"/>
      <c r="ER870" s="24"/>
      <c r="ES870" s="24"/>
      <c r="ET870" s="24"/>
      <c r="EU870" s="24"/>
      <c r="EV870" s="24"/>
      <c r="EW870" s="24"/>
      <c r="EX870" s="24"/>
      <c r="EY870" s="24"/>
      <c r="EZ870" s="24"/>
      <c r="FA870" s="24"/>
      <c r="FB870" s="24"/>
      <c r="FC870" s="24"/>
      <c r="FD870" s="24"/>
      <c r="FE870" s="24"/>
      <c r="FF870" s="24"/>
      <c r="FG870" s="24"/>
      <c r="FH870" s="24"/>
      <c r="FI870" s="24"/>
      <c r="FJ870" s="24"/>
      <c r="FK870" s="24"/>
      <c r="FL870" s="24"/>
      <c r="FM870" s="24"/>
      <c r="FN870" s="24"/>
      <c r="FO870" s="24"/>
      <c r="FP870" s="24"/>
      <c r="FQ870" s="24"/>
      <c r="FR870" s="24"/>
      <c r="FS870" s="24"/>
      <c r="FT870" s="24"/>
      <c r="FU870" s="24"/>
      <c r="FV870" s="24"/>
      <c r="FW870" s="24"/>
      <c r="FX870" s="24"/>
      <c r="FY870" s="24"/>
      <c r="FZ870" s="24"/>
      <c r="GA870" s="24"/>
      <c r="GB870" s="24"/>
      <c r="GC870" s="24"/>
      <c r="GD870" s="24"/>
      <c r="GE870" s="24"/>
      <c r="GF870" s="24"/>
      <c r="GG870" s="24"/>
      <c r="GH870" s="24"/>
      <c r="GI870" s="24"/>
      <c r="GJ870" s="24"/>
      <c r="GK870" s="24"/>
      <c r="GL870" s="24"/>
      <c r="GM870" s="24"/>
      <c r="GN870" s="24"/>
      <c r="GO870" s="24"/>
      <c r="GP870" s="24"/>
      <c r="GQ870" s="24"/>
      <c r="GR870" s="24"/>
      <c r="GS870" s="24"/>
      <c r="GT870" s="24"/>
      <c r="GU870" s="24"/>
      <c r="GV870" s="24"/>
      <c r="GW870" s="24"/>
      <c r="GX870" s="24"/>
      <c r="GY870" s="24"/>
      <c r="GZ870" s="24"/>
      <c r="HA870" s="24"/>
      <c r="HB870" s="24"/>
      <c r="HC870" s="24"/>
      <c r="HD870" s="24"/>
      <c r="HE870" s="24"/>
      <c r="HF870" s="24"/>
      <c r="HG870" s="24"/>
      <c r="HH870" s="24"/>
      <c r="HI870" s="24"/>
      <c r="HJ870" s="24"/>
      <c r="HK870" s="24"/>
      <c r="HL870" s="24"/>
      <c r="HM870" s="24"/>
      <c r="HN870" s="24"/>
      <c r="HO870" s="24"/>
      <c r="HP870" s="24"/>
      <c r="HQ870" s="24"/>
      <c r="HR870" s="24"/>
      <c r="HS870" s="24"/>
      <c r="HT870" s="24"/>
      <c r="HU870" s="24"/>
      <c r="HV870" s="24"/>
      <c r="HW870" s="24"/>
      <c r="HX870" s="24"/>
      <c r="HY870" s="24"/>
      <c r="HZ870" s="24"/>
      <c r="IA870" s="24"/>
      <c r="IB870" s="24"/>
      <c r="IC870" s="24"/>
      <c r="ID870" s="24"/>
      <c r="IE870" s="24"/>
      <c r="IF870" s="24"/>
      <c r="IG870" s="24"/>
      <c r="IH870" s="24"/>
      <c r="II870" s="24"/>
      <c r="IJ870" s="24"/>
      <c r="IK870" s="24"/>
      <c r="IL870" s="24"/>
      <c r="IM870" s="24"/>
      <c r="IN870" s="24"/>
      <c r="IO870" s="24"/>
      <c r="IP870" s="24"/>
      <c r="IQ870" s="24"/>
      <c r="IR870" s="24"/>
      <c r="IS870" s="24"/>
      <c r="IT870" s="24"/>
      <c r="IU870" s="24"/>
      <c r="IV870" s="24"/>
    </row>
    <row r="871" spans="1:256" s="22" customFormat="1" ht="11.25">
      <c r="A871" s="24"/>
      <c r="B871" s="24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4"/>
      <c r="CO871" s="24"/>
      <c r="CP871" s="24"/>
      <c r="CQ871" s="24"/>
      <c r="CR871" s="24"/>
      <c r="CS871" s="24"/>
      <c r="CT871" s="24"/>
      <c r="CU871" s="24"/>
      <c r="CV871" s="24"/>
      <c r="CW871" s="24"/>
      <c r="CX871" s="24"/>
      <c r="CY871" s="24"/>
      <c r="CZ871" s="24"/>
      <c r="DA871" s="24"/>
      <c r="DB871" s="24"/>
      <c r="DC871" s="24"/>
      <c r="DD871" s="24"/>
      <c r="DE871" s="24"/>
      <c r="DF871" s="24"/>
      <c r="DG871" s="24"/>
      <c r="DH871" s="24"/>
      <c r="DI871" s="24"/>
      <c r="DJ871" s="24"/>
      <c r="DK871" s="24"/>
      <c r="DL871" s="24"/>
      <c r="DM871" s="24"/>
      <c r="DN871" s="24"/>
      <c r="DO871" s="24"/>
      <c r="DP871" s="24"/>
      <c r="DQ871" s="24"/>
      <c r="DR871" s="24"/>
      <c r="DS871" s="24"/>
      <c r="DT871" s="24"/>
      <c r="DU871" s="24"/>
      <c r="DV871" s="24"/>
      <c r="DW871" s="24"/>
      <c r="DX871" s="24"/>
      <c r="DY871" s="24"/>
      <c r="DZ871" s="24"/>
      <c r="EA871" s="24"/>
      <c r="EB871" s="24"/>
      <c r="EC871" s="24"/>
      <c r="ED871" s="24"/>
      <c r="EE871" s="24"/>
      <c r="EF871" s="24"/>
      <c r="EG871" s="24"/>
      <c r="EH871" s="24"/>
      <c r="EI871" s="24"/>
      <c r="EJ871" s="24"/>
      <c r="EK871" s="24"/>
      <c r="EL871" s="24"/>
      <c r="EM871" s="24"/>
      <c r="EN871" s="24"/>
      <c r="EO871" s="24"/>
      <c r="EP871" s="24"/>
      <c r="EQ871" s="24"/>
      <c r="ER871" s="24"/>
      <c r="ES871" s="24"/>
      <c r="ET871" s="24"/>
      <c r="EU871" s="24"/>
      <c r="EV871" s="24"/>
      <c r="EW871" s="24"/>
      <c r="EX871" s="24"/>
      <c r="EY871" s="24"/>
      <c r="EZ871" s="24"/>
      <c r="FA871" s="24"/>
      <c r="FB871" s="24"/>
      <c r="FC871" s="24"/>
      <c r="FD871" s="24"/>
      <c r="FE871" s="24"/>
      <c r="FF871" s="24"/>
      <c r="FG871" s="24"/>
      <c r="FH871" s="24"/>
      <c r="FI871" s="24"/>
      <c r="FJ871" s="24"/>
      <c r="FK871" s="24"/>
      <c r="FL871" s="24"/>
      <c r="FM871" s="24"/>
      <c r="FN871" s="24"/>
      <c r="FO871" s="24"/>
      <c r="FP871" s="24"/>
      <c r="FQ871" s="24"/>
      <c r="FR871" s="24"/>
      <c r="FS871" s="24"/>
      <c r="FT871" s="24"/>
      <c r="FU871" s="24"/>
      <c r="FV871" s="24"/>
      <c r="FW871" s="24"/>
      <c r="FX871" s="24"/>
      <c r="FY871" s="24"/>
      <c r="FZ871" s="24"/>
      <c r="GA871" s="24"/>
      <c r="GB871" s="24"/>
      <c r="GC871" s="24"/>
      <c r="GD871" s="24"/>
      <c r="GE871" s="24"/>
      <c r="GF871" s="24"/>
      <c r="GG871" s="24"/>
      <c r="GH871" s="24"/>
      <c r="GI871" s="24"/>
      <c r="GJ871" s="24"/>
      <c r="GK871" s="24"/>
      <c r="GL871" s="24"/>
      <c r="GM871" s="24"/>
      <c r="GN871" s="24"/>
      <c r="GO871" s="24"/>
      <c r="GP871" s="24"/>
      <c r="GQ871" s="24"/>
      <c r="GR871" s="24"/>
      <c r="GS871" s="24"/>
      <c r="GT871" s="24"/>
      <c r="GU871" s="24"/>
      <c r="GV871" s="24"/>
      <c r="GW871" s="24"/>
      <c r="GX871" s="24"/>
      <c r="GY871" s="24"/>
      <c r="GZ871" s="24"/>
      <c r="HA871" s="24"/>
      <c r="HB871" s="24"/>
      <c r="HC871" s="24"/>
      <c r="HD871" s="24"/>
      <c r="HE871" s="24"/>
      <c r="HF871" s="24"/>
      <c r="HG871" s="24"/>
      <c r="HH871" s="24"/>
      <c r="HI871" s="24"/>
      <c r="HJ871" s="24"/>
      <c r="HK871" s="24"/>
      <c r="HL871" s="24"/>
      <c r="HM871" s="24"/>
      <c r="HN871" s="24"/>
      <c r="HO871" s="24"/>
      <c r="HP871" s="24"/>
      <c r="HQ871" s="24"/>
      <c r="HR871" s="24"/>
      <c r="HS871" s="24"/>
      <c r="HT871" s="24"/>
      <c r="HU871" s="24"/>
      <c r="HV871" s="24"/>
      <c r="HW871" s="24"/>
      <c r="HX871" s="24"/>
      <c r="HY871" s="24"/>
      <c r="HZ871" s="24"/>
      <c r="IA871" s="24"/>
      <c r="IB871" s="24"/>
      <c r="IC871" s="24"/>
      <c r="ID871" s="24"/>
      <c r="IE871" s="24"/>
      <c r="IF871" s="24"/>
      <c r="IG871" s="24"/>
      <c r="IH871" s="24"/>
      <c r="II871" s="24"/>
      <c r="IJ871" s="24"/>
      <c r="IK871" s="24"/>
      <c r="IL871" s="24"/>
      <c r="IM871" s="24"/>
      <c r="IN871" s="24"/>
      <c r="IO871" s="24"/>
      <c r="IP871" s="24"/>
      <c r="IQ871" s="24"/>
      <c r="IR871" s="24"/>
      <c r="IS871" s="24"/>
      <c r="IT871" s="24"/>
      <c r="IU871" s="24"/>
      <c r="IV871" s="24"/>
    </row>
    <row r="872" spans="1:256" s="22" customFormat="1" ht="11.25">
      <c r="A872" s="24"/>
      <c r="B872" s="24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4"/>
      <c r="CO872" s="24"/>
      <c r="CP872" s="24"/>
      <c r="CQ872" s="24"/>
      <c r="CR872" s="24"/>
      <c r="CS872" s="24"/>
      <c r="CT872" s="24"/>
      <c r="CU872" s="24"/>
      <c r="CV872" s="24"/>
      <c r="CW872" s="24"/>
      <c r="CX872" s="24"/>
      <c r="CY872" s="24"/>
      <c r="CZ872" s="24"/>
      <c r="DA872" s="24"/>
      <c r="DB872" s="24"/>
      <c r="DC872" s="24"/>
      <c r="DD872" s="24"/>
      <c r="DE872" s="24"/>
      <c r="DF872" s="24"/>
      <c r="DG872" s="24"/>
      <c r="DH872" s="24"/>
      <c r="DI872" s="24"/>
      <c r="DJ872" s="24"/>
      <c r="DK872" s="24"/>
      <c r="DL872" s="24"/>
      <c r="DM872" s="24"/>
      <c r="DN872" s="24"/>
      <c r="DO872" s="24"/>
      <c r="DP872" s="24"/>
      <c r="DQ872" s="24"/>
      <c r="DR872" s="24"/>
      <c r="DS872" s="24"/>
      <c r="DT872" s="24"/>
      <c r="DU872" s="24"/>
      <c r="DV872" s="24"/>
      <c r="DW872" s="24"/>
      <c r="DX872" s="24"/>
      <c r="DY872" s="24"/>
      <c r="DZ872" s="24"/>
      <c r="EA872" s="24"/>
      <c r="EB872" s="24"/>
      <c r="EC872" s="24"/>
      <c r="ED872" s="24"/>
      <c r="EE872" s="24"/>
      <c r="EF872" s="24"/>
      <c r="EG872" s="24"/>
      <c r="EH872" s="24"/>
      <c r="EI872" s="24"/>
      <c r="EJ872" s="24"/>
      <c r="EK872" s="24"/>
      <c r="EL872" s="24"/>
      <c r="EM872" s="24"/>
      <c r="EN872" s="24"/>
      <c r="EO872" s="24"/>
      <c r="EP872" s="24"/>
      <c r="EQ872" s="24"/>
      <c r="ER872" s="24"/>
      <c r="ES872" s="24"/>
      <c r="ET872" s="24"/>
      <c r="EU872" s="24"/>
      <c r="EV872" s="24"/>
      <c r="EW872" s="24"/>
      <c r="EX872" s="24"/>
      <c r="EY872" s="24"/>
      <c r="EZ872" s="24"/>
      <c r="FA872" s="24"/>
      <c r="FB872" s="24"/>
      <c r="FC872" s="24"/>
      <c r="FD872" s="24"/>
      <c r="FE872" s="24"/>
      <c r="FF872" s="24"/>
      <c r="FG872" s="24"/>
      <c r="FH872" s="24"/>
      <c r="FI872" s="24"/>
      <c r="FJ872" s="24"/>
      <c r="FK872" s="24"/>
      <c r="FL872" s="24"/>
      <c r="FM872" s="24"/>
      <c r="FN872" s="24"/>
      <c r="FO872" s="24"/>
      <c r="FP872" s="24"/>
      <c r="FQ872" s="24"/>
      <c r="FR872" s="24"/>
      <c r="FS872" s="24"/>
      <c r="FT872" s="24"/>
      <c r="FU872" s="24"/>
      <c r="FV872" s="24"/>
      <c r="FW872" s="24"/>
      <c r="FX872" s="24"/>
      <c r="FY872" s="24"/>
      <c r="FZ872" s="24"/>
      <c r="GA872" s="24"/>
      <c r="GB872" s="24"/>
      <c r="GC872" s="24"/>
      <c r="GD872" s="24"/>
      <c r="GE872" s="24"/>
      <c r="GF872" s="24"/>
      <c r="GG872" s="24"/>
      <c r="GH872" s="24"/>
      <c r="GI872" s="24"/>
      <c r="GJ872" s="24"/>
      <c r="GK872" s="24"/>
      <c r="GL872" s="24"/>
      <c r="GM872" s="24"/>
      <c r="GN872" s="24"/>
      <c r="GO872" s="24"/>
      <c r="GP872" s="24"/>
      <c r="GQ872" s="24"/>
      <c r="GR872" s="24"/>
      <c r="GS872" s="24"/>
      <c r="GT872" s="24"/>
      <c r="GU872" s="24"/>
      <c r="GV872" s="24"/>
      <c r="GW872" s="24"/>
      <c r="GX872" s="24"/>
      <c r="GY872" s="24"/>
      <c r="GZ872" s="24"/>
      <c r="HA872" s="24"/>
      <c r="HB872" s="24"/>
      <c r="HC872" s="24"/>
      <c r="HD872" s="24"/>
      <c r="HE872" s="24"/>
      <c r="HF872" s="24"/>
      <c r="HG872" s="24"/>
      <c r="HH872" s="24"/>
      <c r="HI872" s="24"/>
      <c r="HJ872" s="24"/>
      <c r="HK872" s="24"/>
      <c r="HL872" s="24"/>
      <c r="HM872" s="24"/>
      <c r="HN872" s="24"/>
      <c r="HO872" s="24"/>
      <c r="HP872" s="24"/>
      <c r="HQ872" s="24"/>
      <c r="HR872" s="24"/>
      <c r="HS872" s="24"/>
      <c r="HT872" s="24"/>
      <c r="HU872" s="24"/>
      <c r="HV872" s="24"/>
      <c r="HW872" s="24"/>
      <c r="HX872" s="24"/>
      <c r="HY872" s="24"/>
      <c r="HZ872" s="24"/>
      <c r="IA872" s="24"/>
      <c r="IB872" s="24"/>
      <c r="IC872" s="24"/>
      <c r="ID872" s="24"/>
      <c r="IE872" s="24"/>
      <c r="IF872" s="24"/>
      <c r="IG872" s="24"/>
      <c r="IH872" s="24"/>
      <c r="II872" s="24"/>
      <c r="IJ872" s="24"/>
      <c r="IK872" s="24"/>
      <c r="IL872" s="24"/>
      <c r="IM872" s="24"/>
      <c r="IN872" s="24"/>
      <c r="IO872" s="24"/>
      <c r="IP872" s="24"/>
      <c r="IQ872" s="24"/>
      <c r="IR872" s="24"/>
      <c r="IS872" s="24"/>
      <c r="IT872" s="24"/>
      <c r="IU872" s="24"/>
      <c r="IV872" s="24"/>
    </row>
    <row r="873" spans="1:256" s="22" customFormat="1" ht="11.25">
      <c r="A873" s="24"/>
      <c r="B873" s="24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4"/>
      <c r="CP873" s="24"/>
      <c r="CQ873" s="24"/>
      <c r="CR873" s="24"/>
      <c r="CS873" s="24"/>
      <c r="CT873" s="24"/>
      <c r="CU873" s="24"/>
      <c r="CV873" s="24"/>
      <c r="CW873" s="24"/>
      <c r="CX873" s="24"/>
      <c r="CY873" s="24"/>
      <c r="CZ873" s="24"/>
      <c r="DA873" s="24"/>
      <c r="DB873" s="24"/>
      <c r="DC873" s="24"/>
      <c r="DD873" s="24"/>
      <c r="DE873" s="24"/>
      <c r="DF873" s="24"/>
      <c r="DG873" s="24"/>
      <c r="DH873" s="24"/>
      <c r="DI873" s="24"/>
      <c r="DJ873" s="24"/>
      <c r="DK873" s="24"/>
      <c r="DL873" s="24"/>
      <c r="DM873" s="24"/>
      <c r="DN873" s="24"/>
      <c r="DO873" s="24"/>
      <c r="DP873" s="24"/>
      <c r="DQ873" s="24"/>
      <c r="DR873" s="24"/>
      <c r="DS873" s="24"/>
      <c r="DT873" s="24"/>
      <c r="DU873" s="24"/>
      <c r="DV873" s="24"/>
      <c r="DW873" s="24"/>
      <c r="DX873" s="24"/>
      <c r="DY873" s="24"/>
      <c r="DZ873" s="24"/>
      <c r="EA873" s="24"/>
      <c r="EB873" s="24"/>
      <c r="EC873" s="24"/>
      <c r="ED873" s="24"/>
      <c r="EE873" s="24"/>
      <c r="EF873" s="24"/>
      <c r="EG873" s="24"/>
      <c r="EH873" s="24"/>
      <c r="EI873" s="24"/>
      <c r="EJ873" s="24"/>
      <c r="EK873" s="24"/>
      <c r="EL873" s="24"/>
      <c r="EM873" s="24"/>
      <c r="EN873" s="24"/>
      <c r="EO873" s="24"/>
      <c r="EP873" s="24"/>
      <c r="EQ873" s="24"/>
      <c r="ER873" s="24"/>
      <c r="ES873" s="24"/>
      <c r="ET873" s="24"/>
      <c r="EU873" s="24"/>
      <c r="EV873" s="24"/>
      <c r="EW873" s="24"/>
      <c r="EX873" s="24"/>
      <c r="EY873" s="24"/>
      <c r="EZ873" s="24"/>
      <c r="FA873" s="24"/>
      <c r="FB873" s="24"/>
      <c r="FC873" s="24"/>
      <c r="FD873" s="24"/>
      <c r="FE873" s="24"/>
      <c r="FF873" s="24"/>
      <c r="FG873" s="24"/>
      <c r="FH873" s="24"/>
      <c r="FI873" s="24"/>
      <c r="FJ873" s="24"/>
      <c r="FK873" s="24"/>
      <c r="FL873" s="24"/>
      <c r="FM873" s="24"/>
      <c r="FN873" s="24"/>
      <c r="FO873" s="24"/>
      <c r="FP873" s="24"/>
      <c r="FQ873" s="24"/>
      <c r="FR873" s="24"/>
      <c r="FS873" s="24"/>
      <c r="FT873" s="24"/>
      <c r="FU873" s="24"/>
      <c r="FV873" s="24"/>
      <c r="FW873" s="24"/>
      <c r="FX873" s="24"/>
      <c r="FY873" s="24"/>
      <c r="FZ873" s="24"/>
      <c r="GA873" s="24"/>
      <c r="GB873" s="24"/>
      <c r="GC873" s="24"/>
      <c r="GD873" s="24"/>
      <c r="GE873" s="24"/>
      <c r="GF873" s="24"/>
      <c r="GG873" s="24"/>
      <c r="GH873" s="24"/>
      <c r="GI873" s="24"/>
      <c r="GJ873" s="24"/>
      <c r="GK873" s="24"/>
      <c r="GL873" s="24"/>
      <c r="GM873" s="24"/>
      <c r="GN873" s="24"/>
      <c r="GO873" s="24"/>
      <c r="GP873" s="24"/>
      <c r="GQ873" s="24"/>
      <c r="GR873" s="24"/>
      <c r="GS873" s="24"/>
      <c r="GT873" s="24"/>
      <c r="GU873" s="24"/>
      <c r="GV873" s="24"/>
      <c r="GW873" s="24"/>
      <c r="GX873" s="24"/>
      <c r="GY873" s="24"/>
      <c r="GZ873" s="24"/>
      <c r="HA873" s="24"/>
      <c r="HB873" s="24"/>
      <c r="HC873" s="24"/>
      <c r="HD873" s="24"/>
      <c r="HE873" s="24"/>
      <c r="HF873" s="24"/>
      <c r="HG873" s="24"/>
      <c r="HH873" s="24"/>
      <c r="HI873" s="24"/>
      <c r="HJ873" s="24"/>
      <c r="HK873" s="24"/>
      <c r="HL873" s="24"/>
      <c r="HM873" s="24"/>
      <c r="HN873" s="24"/>
      <c r="HO873" s="24"/>
      <c r="HP873" s="24"/>
      <c r="HQ873" s="24"/>
      <c r="HR873" s="24"/>
      <c r="HS873" s="24"/>
      <c r="HT873" s="24"/>
      <c r="HU873" s="24"/>
      <c r="HV873" s="24"/>
      <c r="HW873" s="24"/>
      <c r="HX873" s="24"/>
      <c r="HY873" s="24"/>
      <c r="HZ873" s="24"/>
      <c r="IA873" s="24"/>
      <c r="IB873" s="24"/>
      <c r="IC873" s="24"/>
      <c r="ID873" s="24"/>
      <c r="IE873" s="24"/>
      <c r="IF873" s="24"/>
      <c r="IG873" s="24"/>
      <c r="IH873" s="24"/>
      <c r="II873" s="24"/>
      <c r="IJ873" s="24"/>
      <c r="IK873" s="24"/>
      <c r="IL873" s="24"/>
      <c r="IM873" s="24"/>
      <c r="IN873" s="24"/>
      <c r="IO873" s="24"/>
      <c r="IP873" s="24"/>
      <c r="IQ873" s="24"/>
      <c r="IR873" s="24"/>
      <c r="IS873" s="24"/>
      <c r="IT873" s="24"/>
      <c r="IU873" s="24"/>
      <c r="IV873" s="24"/>
    </row>
    <row r="874" spans="1:256" s="22" customFormat="1" ht="11.25">
      <c r="A874" s="24"/>
      <c r="B874" s="24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4"/>
      <c r="CP874" s="24"/>
      <c r="CQ874" s="24"/>
      <c r="CR874" s="24"/>
      <c r="CS874" s="24"/>
      <c r="CT874" s="24"/>
      <c r="CU874" s="24"/>
      <c r="CV874" s="24"/>
      <c r="CW874" s="24"/>
      <c r="CX874" s="24"/>
      <c r="CY874" s="24"/>
      <c r="CZ874" s="24"/>
      <c r="DA874" s="24"/>
      <c r="DB874" s="24"/>
      <c r="DC874" s="24"/>
      <c r="DD874" s="24"/>
      <c r="DE874" s="24"/>
      <c r="DF874" s="24"/>
      <c r="DG874" s="24"/>
      <c r="DH874" s="24"/>
      <c r="DI874" s="24"/>
      <c r="DJ874" s="24"/>
      <c r="DK874" s="24"/>
      <c r="DL874" s="24"/>
      <c r="DM874" s="24"/>
      <c r="DN874" s="24"/>
      <c r="DO874" s="24"/>
      <c r="DP874" s="24"/>
      <c r="DQ874" s="24"/>
      <c r="DR874" s="24"/>
      <c r="DS874" s="24"/>
      <c r="DT874" s="24"/>
      <c r="DU874" s="24"/>
      <c r="DV874" s="24"/>
      <c r="DW874" s="24"/>
      <c r="DX874" s="24"/>
      <c r="DY874" s="24"/>
      <c r="DZ874" s="24"/>
      <c r="EA874" s="24"/>
      <c r="EB874" s="24"/>
      <c r="EC874" s="24"/>
      <c r="ED874" s="24"/>
      <c r="EE874" s="24"/>
      <c r="EF874" s="24"/>
      <c r="EG874" s="24"/>
      <c r="EH874" s="24"/>
      <c r="EI874" s="24"/>
      <c r="EJ874" s="24"/>
      <c r="EK874" s="24"/>
      <c r="EL874" s="24"/>
      <c r="EM874" s="24"/>
      <c r="EN874" s="24"/>
      <c r="EO874" s="24"/>
      <c r="EP874" s="24"/>
      <c r="EQ874" s="24"/>
      <c r="ER874" s="24"/>
      <c r="ES874" s="24"/>
      <c r="ET874" s="24"/>
      <c r="EU874" s="24"/>
      <c r="EV874" s="24"/>
      <c r="EW874" s="24"/>
      <c r="EX874" s="24"/>
      <c r="EY874" s="24"/>
      <c r="EZ874" s="24"/>
      <c r="FA874" s="24"/>
      <c r="FB874" s="24"/>
      <c r="FC874" s="24"/>
      <c r="FD874" s="24"/>
      <c r="FE874" s="24"/>
      <c r="FF874" s="24"/>
      <c r="FG874" s="24"/>
      <c r="FH874" s="24"/>
      <c r="FI874" s="24"/>
      <c r="FJ874" s="24"/>
      <c r="FK874" s="24"/>
      <c r="FL874" s="24"/>
      <c r="FM874" s="24"/>
      <c r="FN874" s="24"/>
      <c r="FO874" s="24"/>
      <c r="FP874" s="24"/>
      <c r="FQ874" s="24"/>
      <c r="FR874" s="24"/>
      <c r="FS874" s="24"/>
      <c r="FT874" s="24"/>
      <c r="FU874" s="24"/>
      <c r="FV874" s="24"/>
      <c r="FW874" s="24"/>
      <c r="FX874" s="24"/>
      <c r="FY874" s="24"/>
      <c r="FZ874" s="24"/>
      <c r="GA874" s="24"/>
      <c r="GB874" s="24"/>
      <c r="GC874" s="24"/>
      <c r="GD874" s="24"/>
      <c r="GE874" s="24"/>
      <c r="GF874" s="24"/>
      <c r="GG874" s="24"/>
      <c r="GH874" s="24"/>
      <c r="GI874" s="24"/>
      <c r="GJ874" s="24"/>
      <c r="GK874" s="24"/>
      <c r="GL874" s="24"/>
      <c r="GM874" s="24"/>
      <c r="GN874" s="24"/>
      <c r="GO874" s="24"/>
      <c r="GP874" s="24"/>
      <c r="GQ874" s="24"/>
      <c r="GR874" s="24"/>
      <c r="GS874" s="24"/>
      <c r="GT874" s="24"/>
      <c r="GU874" s="24"/>
      <c r="GV874" s="24"/>
      <c r="GW874" s="24"/>
      <c r="GX874" s="24"/>
      <c r="GY874" s="24"/>
      <c r="GZ874" s="24"/>
      <c r="HA874" s="24"/>
      <c r="HB874" s="24"/>
      <c r="HC874" s="24"/>
      <c r="HD874" s="24"/>
      <c r="HE874" s="24"/>
      <c r="HF874" s="24"/>
      <c r="HG874" s="24"/>
      <c r="HH874" s="24"/>
      <c r="HI874" s="24"/>
      <c r="HJ874" s="24"/>
      <c r="HK874" s="24"/>
      <c r="HL874" s="24"/>
      <c r="HM874" s="24"/>
      <c r="HN874" s="24"/>
      <c r="HO874" s="24"/>
      <c r="HP874" s="24"/>
      <c r="HQ874" s="24"/>
      <c r="HR874" s="24"/>
      <c r="HS874" s="24"/>
      <c r="HT874" s="24"/>
      <c r="HU874" s="24"/>
      <c r="HV874" s="24"/>
      <c r="HW874" s="24"/>
      <c r="HX874" s="24"/>
      <c r="HY874" s="24"/>
      <c r="HZ874" s="24"/>
      <c r="IA874" s="24"/>
      <c r="IB874" s="24"/>
      <c r="IC874" s="24"/>
      <c r="ID874" s="24"/>
      <c r="IE874" s="24"/>
      <c r="IF874" s="24"/>
      <c r="IG874" s="24"/>
      <c r="IH874" s="24"/>
      <c r="II874" s="24"/>
      <c r="IJ874" s="24"/>
      <c r="IK874" s="24"/>
      <c r="IL874" s="24"/>
      <c r="IM874" s="24"/>
      <c r="IN874" s="24"/>
      <c r="IO874" s="24"/>
      <c r="IP874" s="24"/>
      <c r="IQ874" s="24"/>
      <c r="IR874" s="24"/>
      <c r="IS874" s="24"/>
      <c r="IT874" s="24"/>
      <c r="IU874" s="24"/>
      <c r="IV874" s="24"/>
    </row>
    <row r="875" spans="1:256" s="22" customFormat="1" ht="11.25">
      <c r="A875" s="24"/>
      <c r="B875" s="24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4"/>
      <c r="CP875" s="24"/>
      <c r="CQ875" s="24"/>
      <c r="CR875" s="24"/>
      <c r="CS875" s="24"/>
      <c r="CT875" s="24"/>
      <c r="CU875" s="24"/>
      <c r="CV875" s="24"/>
      <c r="CW875" s="24"/>
      <c r="CX875" s="24"/>
      <c r="CY875" s="24"/>
      <c r="CZ875" s="24"/>
      <c r="DA875" s="24"/>
      <c r="DB875" s="24"/>
      <c r="DC875" s="24"/>
      <c r="DD875" s="24"/>
      <c r="DE875" s="24"/>
      <c r="DF875" s="24"/>
      <c r="DG875" s="24"/>
      <c r="DH875" s="24"/>
      <c r="DI875" s="24"/>
      <c r="DJ875" s="24"/>
      <c r="DK875" s="24"/>
      <c r="DL875" s="24"/>
      <c r="DM875" s="24"/>
      <c r="DN875" s="24"/>
      <c r="DO875" s="24"/>
      <c r="DP875" s="24"/>
      <c r="DQ875" s="24"/>
      <c r="DR875" s="24"/>
      <c r="DS875" s="24"/>
      <c r="DT875" s="24"/>
      <c r="DU875" s="24"/>
      <c r="DV875" s="24"/>
      <c r="DW875" s="24"/>
      <c r="DX875" s="24"/>
      <c r="DY875" s="24"/>
      <c r="DZ875" s="24"/>
      <c r="EA875" s="24"/>
      <c r="EB875" s="24"/>
      <c r="EC875" s="24"/>
      <c r="ED875" s="24"/>
      <c r="EE875" s="24"/>
      <c r="EF875" s="24"/>
      <c r="EG875" s="24"/>
      <c r="EH875" s="24"/>
      <c r="EI875" s="24"/>
      <c r="EJ875" s="24"/>
      <c r="EK875" s="24"/>
      <c r="EL875" s="24"/>
      <c r="EM875" s="24"/>
      <c r="EN875" s="24"/>
      <c r="EO875" s="24"/>
      <c r="EP875" s="24"/>
      <c r="EQ875" s="24"/>
      <c r="ER875" s="24"/>
      <c r="ES875" s="24"/>
      <c r="ET875" s="24"/>
      <c r="EU875" s="24"/>
      <c r="EV875" s="24"/>
      <c r="EW875" s="24"/>
      <c r="EX875" s="24"/>
      <c r="EY875" s="24"/>
      <c r="EZ875" s="24"/>
      <c r="FA875" s="24"/>
      <c r="FB875" s="24"/>
      <c r="FC875" s="24"/>
      <c r="FD875" s="24"/>
      <c r="FE875" s="24"/>
      <c r="FF875" s="24"/>
      <c r="FG875" s="24"/>
      <c r="FH875" s="24"/>
      <c r="FI875" s="24"/>
      <c r="FJ875" s="24"/>
      <c r="FK875" s="24"/>
      <c r="FL875" s="24"/>
      <c r="FM875" s="24"/>
      <c r="FN875" s="24"/>
      <c r="FO875" s="24"/>
      <c r="FP875" s="24"/>
      <c r="FQ875" s="24"/>
      <c r="FR875" s="24"/>
      <c r="FS875" s="24"/>
      <c r="FT875" s="24"/>
      <c r="FU875" s="24"/>
      <c r="FV875" s="24"/>
      <c r="FW875" s="24"/>
      <c r="FX875" s="24"/>
      <c r="FY875" s="24"/>
      <c r="FZ875" s="24"/>
      <c r="GA875" s="24"/>
      <c r="GB875" s="24"/>
      <c r="GC875" s="24"/>
      <c r="GD875" s="24"/>
      <c r="GE875" s="24"/>
      <c r="GF875" s="24"/>
      <c r="GG875" s="24"/>
      <c r="GH875" s="24"/>
      <c r="GI875" s="24"/>
      <c r="GJ875" s="24"/>
      <c r="GK875" s="24"/>
      <c r="GL875" s="24"/>
      <c r="GM875" s="24"/>
      <c r="GN875" s="24"/>
      <c r="GO875" s="24"/>
      <c r="GP875" s="24"/>
      <c r="GQ875" s="24"/>
      <c r="GR875" s="24"/>
      <c r="GS875" s="24"/>
      <c r="GT875" s="24"/>
      <c r="GU875" s="24"/>
      <c r="GV875" s="24"/>
      <c r="GW875" s="24"/>
      <c r="GX875" s="24"/>
      <c r="GY875" s="24"/>
      <c r="GZ875" s="24"/>
      <c r="HA875" s="24"/>
      <c r="HB875" s="24"/>
      <c r="HC875" s="24"/>
      <c r="HD875" s="24"/>
      <c r="HE875" s="24"/>
      <c r="HF875" s="24"/>
      <c r="HG875" s="24"/>
      <c r="HH875" s="24"/>
      <c r="HI875" s="24"/>
      <c r="HJ875" s="24"/>
      <c r="HK875" s="24"/>
      <c r="HL875" s="24"/>
      <c r="HM875" s="24"/>
      <c r="HN875" s="24"/>
      <c r="HO875" s="24"/>
      <c r="HP875" s="24"/>
      <c r="HQ875" s="24"/>
      <c r="HR875" s="24"/>
      <c r="HS875" s="24"/>
      <c r="HT875" s="24"/>
      <c r="HU875" s="24"/>
      <c r="HV875" s="24"/>
      <c r="HW875" s="24"/>
      <c r="HX875" s="24"/>
      <c r="HY875" s="24"/>
      <c r="HZ875" s="24"/>
      <c r="IA875" s="24"/>
      <c r="IB875" s="24"/>
      <c r="IC875" s="24"/>
      <c r="ID875" s="24"/>
      <c r="IE875" s="24"/>
      <c r="IF875" s="24"/>
      <c r="IG875" s="24"/>
      <c r="IH875" s="24"/>
      <c r="II875" s="24"/>
      <c r="IJ875" s="24"/>
      <c r="IK875" s="24"/>
      <c r="IL875" s="24"/>
      <c r="IM875" s="24"/>
      <c r="IN875" s="24"/>
      <c r="IO875" s="24"/>
      <c r="IP875" s="24"/>
      <c r="IQ875" s="24"/>
      <c r="IR875" s="24"/>
      <c r="IS875" s="24"/>
      <c r="IT875" s="24"/>
      <c r="IU875" s="24"/>
      <c r="IV875" s="24"/>
    </row>
    <row r="876" spans="1:256" s="22" customFormat="1" ht="11.25">
      <c r="A876" s="24"/>
      <c r="B876" s="24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  <c r="CN876" s="24"/>
      <c r="CO876" s="24"/>
      <c r="CP876" s="24"/>
      <c r="CQ876" s="24"/>
      <c r="CR876" s="24"/>
      <c r="CS876" s="24"/>
      <c r="CT876" s="24"/>
      <c r="CU876" s="24"/>
      <c r="CV876" s="24"/>
      <c r="CW876" s="24"/>
      <c r="CX876" s="24"/>
      <c r="CY876" s="24"/>
      <c r="CZ876" s="24"/>
      <c r="DA876" s="24"/>
      <c r="DB876" s="24"/>
      <c r="DC876" s="24"/>
      <c r="DD876" s="24"/>
      <c r="DE876" s="24"/>
      <c r="DF876" s="24"/>
      <c r="DG876" s="24"/>
      <c r="DH876" s="24"/>
      <c r="DI876" s="24"/>
      <c r="DJ876" s="24"/>
      <c r="DK876" s="24"/>
      <c r="DL876" s="24"/>
      <c r="DM876" s="24"/>
      <c r="DN876" s="24"/>
      <c r="DO876" s="24"/>
      <c r="DP876" s="24"/>
      <c r="DQ876" s="24"/>
      <c r="DR876" s="24"/>
      <c r="DS876" s="24"/>
      <c r="DT876" s="24"/>
      <c r="DU876" s="24"/>
      <c r="DV876" s="24"/>
      <c r="DW876" s="24"/>
      <c r="DX876" s="24"/>
      <c r="DY876" s="24"/>
      <c r="DZ876" s="24"/>
      <c r="EA876" s="24"/>
      <c r="EB876" s="24"/>
      <c r="EC876" s="24"/>
      <c r="ED876" s="24"/>
      <c r="EE876" s="24"/>
      <c r="EF876" s="24"/>
      <c r="EG876" s="24"/>
      <c r="EH876" s="24"/>
      <c r="EI876" s="24"/>
      <c r="EJ876" s="24"/>
      <c r="EK876" s="24"/>
      <c r="EL876" s="24"/>
      <c r="EM876" s="24"/>
      <c r="EN876" s="24"/>
      <c r="EO876" s="24"/>
      <c r="EP876" s="24"/>
      <c r="EQ876" s="24"/>
      <c r="ER876" s="24"/>
      <c r="ES876" s="24"/>
      <c r="ET876" s="24"/>
      <c r="EU876" s="24"/>
      <c r="EV876" s="24"/>
      <c r="EW876" s="24"/>
      <c r="EX876" s="24"/>
      <c r="EY876" s="24"/>
      <c r="EZ876" s="24"/>
      <c r="FA876" s="24"/>
      <c r="FB876" s="24"/>
      <c r="FC876" s="24"/>
      <c r="FD876" s="24"/>
      <c r="FE876" s="24"/>
      <c r="FF876" s="24"/>
      <c r="FG876" s="24"/>
      <c r="FH876" s="24"/>
      <c r="FI876" s="24"/>
      <c r="FJ876" s="24"/>
      <c r="FK876" s="24"/>
      <c r="FL876" s="24"/>
      <c r="FM876" s="24"/>
      <c r="FN876" s="24"/>
      <c r="FO876" s="24"/>
      <c r="FP876" s="24"/>
      <c r="FQ876" s="24"/>
      <c r="FR876" s="24"/>
      <c r="FS876" s="24"/>
      <c r="FT876" s="24"/>
      <c r="FU876" s="24"/>
      <c r="FV876" s="24"/>
      <c r="FW876" s="24"/>
      <c r="FX876" s="24"/>
      <c r="FY876" s="24"/>
      <c r="FZ876" s="24"/>
      <c r="GA876" s="24"/>
      <c r="GB876" s="24"/>
      <c r="GC876" s="24"/>
      <c r="GD876" s="24"/>
      <c r="GE876" s="24"/>
      <c r="GF876" s="24"/>
      <c r="GG876" s="24"/>
      <c r="GH876" s="24"/>
      <c r="GI876" s="24"/>
      <c r="GJ876" s="24"/>
      <c r="GK876" s="24"/>
      <c r="GL876" s="24"/>
      <c r="GM876" s="24"/>
      <c r="GN876" s="24"/>
      <c r="GO876" s="24"/>
      <c r="GP876" s="24"/>
      <c r="GQ876" s="24"/>
      <c r="GR876" s="24"/>
      <c r="GS876" s="24"/>
      <c r="GT876" s="24"/>
      <c r="GU876" s="24"/>
      <c r="GV876" s="24"/>
      <c r="GW876" s="24"/>
      <c r="GX876" s="24"/>
      <c r="GY876" s="24"/>
      <c r="GZ876" s="24"/>
      <c r="HA876" s="24"/>
      <c r="HB876" s="24"/>
      <c r="HC876" s="24"/>
      <c r="HD876" s="24"/>
      <c r="HE876" s="24"/>
      <c r="HF876" s="24"/>
      <c r="HG876" s="24"/>
      <c r="HH876" s="24"/>
      <c r="HI876" s="24"/>
      <c r="HJ876" s="24"/>
      <c r="HK876" s="24"/>
      <c r="HL876" s="24"/>
      <c r="HM876" s="24"/>
      <c r="HN876" s="24"/>
      <c r="HO876" s="24"/>
      <c r="HP876" s="24"/>
      <c r="HQ876" s="24"/>
      <c r="HR876" s="24"/>
      <c r="HS876" s="24"/>
      <c r="HT876" s="24"/>
      <c r="HU876" s="24"/>
      <c r="HV876" s="24"/>
      <c r="HW876" s="24"/>
      <c r="HX876" s="24"/>
      <c r="HY876" s="24"/>
      <c r="HZ876" s="24"/>
      <c r="IA876" s="24"/>
      <c r="IB876" s="24"/>
      <c r="IC876" s="24"/>
      <c r="ID876" s="24"/>
      <c r="IE876" s="24"/>
      <c r="IF876" s="24"/>
      <c r="IG876" s="24"/>
      <c r="IH876" s="24"/>
      <c r="II876" s="24"/>
      <c r="IJ876" s="24"/>
      <c r="IK876" s="24"/>
      <c r="IL876" s="24"/>
      <c r="IM876" s="24"/>
      <c r="IN876" s="24"/>
      <c r="IO876" s="24"/>
      <c r="IP876" s="24"/>
      <c r="IQ876" s="24"/>
      <c r="IR876" s="24"/>
      <c r="IS876" s="24"/>
      <c r="IT876" s="24"/>
      <c r="IU876" s="24"/>
      <c r="IV876" s="24"/>
    </row>
    <row r="877" spans="1:256" s="22" customFormat="1" ht="11.25">
      <c r="A877" s="24"/>
      <c r="B877" s="24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4"/>
      <c r="CP877" s="24"/>
      <c r="CQ877" s="24"/>
      <c r="CR877" s="24"/>
      <c r="CS877" s="24"/>
      <c r="CT877" s="24"/>
      <c r="CU877" s="24"/>
      <c r="CV877" s="24"/>
      <c r="CW877" s="24"/>
      <c r="CX877" s="24"/>
      <c r="CY877" s="24"/>
      <c r="CZ877" s="24"/>
      <c r="DA877" s="24"/>
      <c r="DB877" s="24"/>
      <c r="DC877" s="24"/>
      <c r="DD877" s="24"/>
      <c r="DE877" s="24"/>
      <c r="DF877" s="24"/>
      <c r="DG877" s="24"/>
      <c r="DH877" s="24"/>
      <c r="DI877" s="24"/>
      <c r="DJ877" s="24"/>
      <c r="DK877" s="24"/>
      <c r="DL877" s="24"/>
      <c r="DM877" s="24"/>
      <c r="DN877" s="24"/>
      <c r="DO877" s="24"/>
      <c r="DP877" s="24"/>
      <c r="DQ877" s="24"/>
      <c r="DR877" s="24"/>
      <c r="DS877" s="24"/>
      <c r="DT877" s="24"/>
      <c r="DU877" s="24"/>
      <c r="DV877" s="24"/>
      <c r="DW877" s="24"/>
      <c r="DX877" s="24"/>
      <c r="DY877" s="24"/>
      <c r="DZ877" s="24"/>
      <c r="EA877" s="24"/>
      <c r="EB877" s="24"/>
      <c r="EC877" s="24"/>
      <c r="ED877" s="24"/>
      <c r="EE877" s="24"/>
      <c r="EF877" s="24"/>
      <c r="EG877" s="24"/>
      <c r="EH877" s="24"/>
      <c r="EI877" s="24"/>
      <c r="EJ877" s="24"/>
      <c r="EK877" s="24"/>
      <c r="EL877" s="24"/>
      <c r="EM877" s="24"/>
      <c r="EN877" s="24"/>
      <c r="EO877" s="24"/>
      <c r="EP877" s="24"/>
      <c r="EQ877" s="24"/>
      <c r="ER877" s="24"/>
      <c r="ES877" s="24"/>
      <c r="ET877" s="24"/>
      <c r="EU877" s="24"/>
      <c r="EV877" s="24"/>
      <c r="EW877" s="24"/>
      <c r="EX877" s="24"/>
      <c r="EY877" s="24"/>
      <c r="EZ877" s="24"/>
      <c r="FA877" s="24"/>
      <c r="FB877" s="24"/>
      <c r="FC877" s="24"/>
      <c r="FD877" s="24"/>
      <c r="FE877" s="24"/>
      <c r="FF877" s="24"/>
      <c r="FG877" s="24"/>
      <c r="FH877" s="24"/>
      <c r="FI877" s="24"/>
      <c r="FJ877" s="24"/>
      <c r="FK877" s="24"/>
      <c r="FL877" s="24"/>
      <c r="FM877" s="24"/>
      <c r="FN877" s="24"/>
      <c r="FO877" s="24"/>
      <c r="FP877" s="24"/>
      <c r="FQ877" s="24"/>
      <c r="FR877" s="24"/>
      <c r="FS877" s="24"/>
      <c r="FT877" s="24"/>
      <c r="FU877" s="24"/>
      <c r="FV877" s="24"/>
      <c r="FW877" s="24"/>
      <c r="FX877" s="24"/>
      <c r="FY877" s="24"/>
      <c r="FZ877" s="24"/>
      <c r="GA877" s="24"/>
      <c r="GB877" s="24"/>
      <c r="GC877" s="24"/>
      <c r="GD877" s="24"/>
      <c r="GE877" s="24"/>
      <c r="GF877" s="24"/>
      <c r="GG877" s="24"/>
      <c r="GH877" s="24"/>
      <c r="GI877" s="24"/>
      <c r="GJ877" s="24"/>
      <c r="GK877" s="24"/>
      <c r="GL877" s="24"/>
      <c r="GM877" s="24"/>
      <c r="GN877" s="24"/>
      <c r="GO877" s="24"/>
      <c r="GP877" s="24"/>
      <c r="GQ877" s="24"/>
      <c r="GR877" s="24"/>
      <c r="GS877" s="24"/>
      <c r="GT877" s="24"/>
      <c r="GU877" s="24"/>
      <c r="GV877" s="24"/>
      <c r="GW877" s="24"/>
      <c r="GX877" s="24"/>
      <c r="GY877" s="24"/>
      <c r="GZ877" s="24"/>
      <c r="HA877" s="24"/>
      <c r="HB877" s="24"/>
      <c r="HC877" s="24"/>
      <c r="HD877" s="24"/>
      <c r="HE877" s="24"/>
      <c r="HF877" s="24"/>
      <c r="HG877" s="24"/>
      <c r="HH877" s="24"/>
      <c r="HI877" s="24"/>
      <c r="HJ877" s="24"/>
      <c r="HK877" s="24"/>
      <c r="HL877" s="24"/>
      <c r="HM877" s="24"/>
      <c r="HN877" s="24"/>
      <c r="HO877" s="24"/>
      <c r="HP877" s="24"/>
      <c r="HQ877" s="24"/>
      <c r="HR877" s="24"/>
      <c r="HS877" s="24"/>
      <c r="HT877" s="24"/>
      <c r="HU877" s="24"/>
      <c r="HV877" s="24"/>
      <c r="HW877" s="24"/>
      <c r="HX877" s="24"/>
      <c r="HY877" s="24"/>
      <c r="HZ877" s="24"/>
      <c r="IA877" s="24"/>
      <c r="IB877" s="24"/>
      <c r="IC877" s="24"/>
      <c r="ID877" s="24"/>
      <c r="IE877" s="24"/>
      <c r="IF877" s="24"/>
      <c r="IG877" s="24"/>
      <c r="IH877" s="24"/>
      <c r="II877" s="24"/>
      <c r="IJ877" s="24"/>
      <c r="IK877" s="24"/>
      <c r="IL877" s="24"/>
      <c r="IM877" s="24"/>
      <c r="IN877" s="24"/>
      <c r="IO877" s="24"/>
      <c r="IP877" s="24"/>
      <c r="IQ877" s="24"/>
      <c r="IR877" s="24"/>
      <c r="IS877" s="24"/>
      <c r="IT877" s="24"/>
      <c r="IU877" s="24"/>
      <c r="IV877" s="24"/>
    </row>
    <row r="878" spans="1:256" s="22" customFormat="1" ht="11.25">
      <c r="A878" s="24"/>
      <c r="B878" s="24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4"/>
      <c r="CP878" s="24"/>
      <c r="CQ878" s="24"/>
      <c r="CR878" s="24"/>
      <c r="CS878" s="24"/>
      <c r="CT878" s="24"/>
      <c r="CU878" s="24"/>
      <c r="CV878" s="24"/>
      <c r="CW878" s="24"/>
      <c r="CX878" s="24"/>
      <c r="CY878" s="24"/>
      <c r="CZ878" s="24"/>
      <c r="DA878" s="24"/>
      <c r="DB878" s="24"/>
      <c r="DC878" s="24"/>
      <c r="DD878" s="24"/>
      <c r="DE878" s="24"/>
      <c r="DF878" s="24"/>
      <c r="DG878" s="24"/>
      <c r="DH878" s="24"/>
      <c r="DI878" s="24"/>
      <c r="DJ878" s="24"/>
      <c r="DK878" s="24"/>
      <c r="DL878" s="24"/>
      <c r="DM878" s="24"/>
      <c r="DN878" s="24"/>
      <c r="DO878" s="24"/>
      <c r="DP878" s="24"/>
      <c r="DQ878" s="24"/>
      <c r="DR878" s="24"/>
      <c r="DS878" s="24"/>
      <c r="DT878" s="24"/>
      <c r="DU878" s="24"/>
      <c r="DV878" s="24"/>
      <c r="DW878" s="24"/>
      <c r="DX878" s="24"/>
      <c r="DY878" s="24"/>
      <c r="DZ878" s="24"/>
      <c r="EA878" s="24"/>
      <c r="EB878" s="24"/>
      <c r="EC878" s="24"/>
      <c r="ED878" s="24"/>
      <c r="EE878" s="24"/>
      <c r="EF878" s="24"/>
      <c r="EG878" s="24"/>
      <c r="EH878" s="24"/>
      <c r="EI878" s="24"/>
      <c r="EJ878" s="24"/>
      <c r="EK878" s="24"/>
      <c r="EL878" s="24"/>
      <c r="EM878" s="24"/>
      <c r="EN878" s="24"/>
      <c r="EO878" s="24"/>
      <c r="EP878" s="24"/>
      <c r="EQ878" s="24"/>
      <c r="ER878" s="24"/>
      <c r="ES878" s="24"/>
      <c r="ET878" s="24"/>
      <c r="EU878" s="24"/>
      <c r="EV878" s="24"/>
      <c r="EW878" s="24"/>
      <c r="EX878" s="24"/>
      <c r="EY878" s="24"/>
      <c r="EZ878" s="24"/>
      <c r="FA878" s="24"/>
      <c r="FB878" s="24"/>
      <c r="FC878" s="24"/>
      <c r="FD878" s="24"/>
      <c r="FE878" s="24"/>
      <c r="FF878" s="24"/>
      <c r="FG878" s="24"/>
      <c r="FH878" s="24"/>
      <c r="FI878" s="24"/>
      <c r="FJ878" s="24"/>
      <c r="FK878" s="24"/>
      <c r="FL878" s="24"/>
      <c r="FM878" s="24"/>
      <c r="FN878" s="24"/>
      <c r="FO878" s="24"/>
      <c r="FP878" s="24"/>
      <c r="FQ878" s="24"/>
      <c r="FR878" s="24"/>
      <c r="FS878" s="24"/>
      <c r="FT878" s="24"/>
      <c r="FU878" s="24"/>
      <c r="FV878" s="24"/>
      <c r="FW878" s="24"/>
      <c r="FX878" s="24"/>
      <c r="FY878" s="24"/>
      <c r="FZ878" s="24"/>
      <c r="GA878" s="24"/>
      <c r="GB878" s="24"/>
      <c r="GC878" s="24"/>
      <c r="GD878" s="24"/>
      <c r="GE878" s="24"/>
      <c r="GF878" s="24"/>
      <c r="GG878" s="24"/>
      <c r="GH878" s="24"/>
      <c r="GI878" s="24"/>
      <c r="GJ878" s="24"/>
      <c r="GK878" s="24"/>
      <c r="GL878" s="24"/>
      <c r="GM878" s="24"/>
      <c r="GN878" s="24"/>
      <c r="GO878" s="24"/>
      <c r="GP878" s="24"/>
      <c r="GQ878" s="24"/>
      <c r="GR878" s="24"/>
      <c r="GS878" s="24"/>
      <c r="GT878" s="24"/>
      <c r="GU878" s="24"/>
      <c r="GV878" s="24"/>
      <c r="GW878" s="24"/>
      <c r="GX878" s="24"/>
      <c r="GY878" s="24"/>
      <c r="GZ878" s="24"/>
      <c r="HA878" s="24"/>
      <c r="HB878" s="24"/>
      <c r="HC878" s="24"/>
      <c r="HD878" s="24"/>
      <c r="HE878" s="24"/>
      <c r="HF878" s="24"/>
      <c r="HG878" s="24"/>
      <c r="HH878" s="24"/>
      <c r="HI878" s="24"/>
      <c r="HJ878" s="24"/>
      <c r="HK878" s="24"/>
      <c r="HL878" s="24"/>
      <c r="HM878" s="24"/>
      <c r="HN878" s="24"/>
      <c r="HO878" s="24"/>
      <c r="HP878" s="24"/>
      <c r="HQ878" s="24"/>
      <c r="HR878" s="24"/>
      <c r="HS878" s="24"/>
      <c r="HT878" s="24"/>
      <c r="HU878" s="24"/>
      <c r="HV878" s="24"/>
      <c r="HW878" s="24"/>
      <c r="HX878" s="24"/>
      <c r="HY878" s="24"/>
      <c r="HZ878" s="24"/>
      <c r="IA878" s="24"/>
      <c r="IB878" s="24"/>
      <c r="IC878" s="24"/>
      <c r="ID878" s="24"/>
      <c r="IE878" s="24"/>
      <c r="IF878" s="24"/>
      <c r="IG878" s="24"/>
      <c r="IH878" s="24"/>
      <c r="II878" s="24"/>
      <c r="IJ878" s="24"/>
      <c r="IK878" s="24"/>
      <c r="IL878" s="24"/>
      <c r="IM878" s="24"/>
      <c r="IN878" s="24"/>
      <c r="IO878" s="24"/>
      <c r="IP878" s="24"/>
      <c r="IQ878" s="24"/>
      <c r="IR878" s="24"/>
      <c r="IS878" s="24"/>
      <c r="IT878" s="24"/>
      <c r="IU878" s="24"/>
      <c r="IV878" s="24"/>
    </row>
    <row r="879" spans="1:256" s="22" customFormat="1" ht="11.25">
      <c r="A879" s="24"/>
      <c r="B879" s="24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  <c r="CN879" s="24"/>
      <c r="CO879" s="24"/>
      <c r="CP879" s="24"/>
      <c r="CQ879" s="24"/>
      <c r="CR879" s="24"/>
      <c r="CS879" s="24"/>
      <c r="CT879" s="24"/>
      <c r="CU879" s="24"/>
      <c r="CV879" s="24"/>
      <c r="CW879" s="24"/>
      <c r="CX879" s="24"/>
      <c r="CY879" s="24"/>
      <c r="CZ879" s="24"/>
      <c r="DA879" s="24"/>
      <c r="DB879" s="24"/>
      <c r="DC879" s="24"/>
      <c r="DD879" s="24"/>
      <c r="DE879" s="24"/>
      <c r="DF879" s="24"/>
      <c r="DG879" s="24"/>
      <c r="DH879" s="24"/>
      <c r="DI879" s="24"/>
      <c r="DJ879" s="24"/>
      <c r="DK879" s="24"/>
      <c r="DL879" s="24"/>
      <c r="DM879" s="24"/>
      <c r="DN879" s="24"/>
      <c r="DO879" s="24"/>
      <c r="DP879" s="24"/>
      <c r="DQ879" s="24"/>
      <c r="DR879" s="24"/>
      <c r="DS879" s="24"/>
      <c r="DT879" s="24"/>
      <c r="DU879" s="24"/>
      <c r="DV879" s="24"/>
      <c r="DW879" s="24"/>
      <c r="DX879" s="24"/>
      <c r="DY879" s="24"/>
      <c r="DZ879" s="24"/>
      <c r="EA879" s="24"/>
      <c r="EB879" s="24"/>
      <c r="EC879" s="24"/>
      <c r="ED879" s="24"/>
      <c r="EE879" s="24"/>
      <c r="EF879" s="24"/>
      <c r="EG879" s="24"/>
      <c r="EH879" s="24"/>
      <c r="EI879" s="24"/>
      <c r="EJ879" s="24"/>
      <c r="EK879" s="24"/>
      <c r="EL879" s="24"/>
      <c r="EM879" s="24"/>
      <c r="EN879" s="24"/>
      <c r="EO879" s="24"/>
      <c r="EP879" s="24"/>
      <c r="EQ879" s="24"/>
      <c r="ER879" s="24"/>
      <c r="ES879" s="24"/>
      <c r="ET879" s="24"/>
      <c r="EU879" s="24"/>
      <c r="EV879" s="24"/>
      <c r="EW879" s="24"/>
      <c r="EX879" s="24"/>
      <c r="EY879" s="24"/>
      <c r="EZ879" s="24"/>
      <c r="FA879" s="24"/>
      <c r="FB879" s="24"/>
      <c r="FC879" s="24"/>
      <c r="FD879" s="24"/>
      <c r="FE879" s="24"/>
      <c r="FF879" s="24"/>
      <c r="FG879" s="24"/>
      <c r="FH879" s="24"/>
      <c r="FI879" s="24"/>
      <c r="FJ879" s="24"/>
      <c r="FK879" s="24"/>
      <c r="FL879" s="24"/>
      <c r="FM879" s="24"/>
      <c r="FN879" s="24"/>
      <c r="FO879" s="24"/>
      <c r="FP879" s="24"/>
      <c r="FQ879" s="24"/>
      <c r="FR879" s="24"/>
      <c r="FS879" s="24"/>
      <c r="FT879" s="24"/>
      <c r="FU879" s="24"/>
      <c r="FV879" s="24"/>
      <c r="FW879" s="24"/>
      <c r="FX879" s="24"/>
      <c r="FY879" s="24"/>
      <c r="FZ879" s="24"/>
      <c r="GA879" s="24"/>
      <c r="GB879" s="24"/>
      <c r="GC879" s="24"/>
      <c r="GD879" s="24"/>
      <c r="GE879" s="24"/>
      <c r="GF879" s="24"/>
      <c r="GG879" s="24"/>
      <c r="GH879" s="24"/>
      <c r="GI879" s="24"/>
      <c r="GJ879" s="24"/>
      <c r="GK879" s="24"/>
      <c r="GL879" s="24"/>
      <c r="GM879" s="24"/>
      <c r="GN879" s="24"/>
      <c r="GO879" s="24"/>
      <c r="GP879" s="24"/>
      <c r="GQ879" s="24"/>
      <c r="GR879" s="24"/>
      <c r="GS879" s="24"/>
      <c r="GT879" s="24"/>
      <c r="GU879" s="24"/>
      <c r="GV879" s="24"/>
      <c r="GW879" s="24"/>
      <c r="GX879" s="24"/>
      <c r="GY879" s="24"/>
      <c r="GZ879" s="24"/>
      <c r="HA879" s="24"/>
      <c r="HB879" s="24"/>
      <c r="HC879" s="24"/>
      <c r="HD879" s="24"/>
      <c r="HE879" s="24"/>
      <c r="HF879" s="24"/>
      <c r="HG879" s="24"/>
      <c r="HH879" s="24"/>
      <c r="HI879" s="24"/>
      <c r="HJ879" s="24"/>
      <c r="HK879" s="24"/>
      <c r="HL879" s="24"/>
      <c r="HM879" s="24"/>
      <c r="HN879" s="24"/>
      <c r="HO879" s="24"/>
      <c r="HP879" s="24"/>
      <c r="HQ879" s="24"/>
      <c r="HR879" s="24"/>
      <c r="HS879" s="24"/>
      <c r="HT879" s="24"/>
      <c r="HU879" s="24"/>
      <c r="HV879" s="24"/>
      <c r="HW879" s="24"/>
      <c r="HX879" s="24"/>
      <c r="HY879" s="24"/>
      <c r="HZ879" s="24"/>
      <c r="IA879" s="24"/>
      <c r="IB879" s="24"/>
      <c r="IC879" s="24"/>
      <c r="ID879" s="24"/>
      <c r="IE879" s="24"/>
      <c r="IF879" s="24"/>
      <c r="IG879" s="24"/>
      <c r="IH879" s="24"/>
      <c r="II879" s="24"/>
      <c r="IJ879" s="24"/>
      <c r="IK879" s="24"/>
      <c r="IL879" s="24"/>
      <c r="IM879" s="24"/>
      <c r="IN879" s="24"/>
      <c r="IO879" s="24"/>
      <c r="IP879" s="24"/>
      <c r="IQ879" s="24"/>
      <c r="IR879" s="24"/>
      <c r="IS879" s="24"/>
      <c r="IT879" s="24"/>
      <c r="IU879" s="24"/>
      <c r="IV879" s="24"/>
    </row>
    <row r="880" spans="1:256" s="22" customFormat="1" ht="11.25">
      <c r="A880" s="24"/>
      <c r="B880" s="24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4"/>
      <c r="CP880" s="24"/>
      <c r="CQ880" s="24"/>
      <c r="CR880" s="24"/>
      <c r="CS880" s="24"/>
      <c r="CT880" s="24"/>
      <c r="CU880" s="24"/>
      <c r="CV880" s="24"/>
      <c r="CW880" s="24"/>
      <c r="CX880" s="24"/>
      <c r="CY880" s="24"/>
      <c r="CZ880" s="24"/>
      <c r="DA880" s="24"/>
      <c r="DB880" s="24"/>
      <c r="DC880" s="24"/>
      <c r="DD880" s="24"/>
      <c r="DE880" s="24"/>
      <c r="DF880" s="24"/>
      <c r="DG880" s="24"/>
      <c r="DH880" s="24"/>
      <c r="DI880" s="24"/>
      <c r="DJ880" s="24"/>
      <c r="DK880" s="24"/>
      <c r="DL880" s="24"/>
      <c r="DM880" s="24"/>
      <c r="DN880" s="24"/>
      <c r="DO880" s="24"/>
      <c r="DP880" s="24"/>
      <c r="DQ880" s="24"/>
      <c r="DR880" s="24"/>
      <c r="DS880" s="24"/>
      <c r="DT880" s="24"/>
      <c r="DU880" s="24"/>
      <c r="DV880" s="24"/>
      <c r="DW880" s="24"/>
      <c r="DX880" s="24"/>
      <c r="DY880" s="24"/>
      <c r="DZ880" s="24"/>
      <c r="EA880" s="24"/>
      <c r="EB880" s="24"/>
      <c r="EC880" s="24"/>
      <c r="ED880" s="24"/>
      <c r="EE880" s="24"/>
      <c r="EF880" s="24"/>
      <c r="EG880" s="24"/>
      <c r="EH880" s="24"/>
      <c r="EI880" s="24"/>
      <c r="EJ880" s="24"/>
      <c r="EK880" s="24"/>
      <c r="EL880" s="24"/>
      <c r="EM880" s="24"/>
      <c r="EN880" s="24"/>
      <c r="EO880" s="24"/>
      <c r="EP880" s="24"/>
      <c r="EQ880" s="24"/>
      <c r="ER880" s="24"/>
      <c r="ES880" s="24"/>
      <c r="ET880" s="24"/>
      <c r="EU880" s="24"/>
      <c r="EV880" s="24"/>
      <c r="EW880" s="24"/>
      <c r="EX880" s="24"/>
      <c r="EY880" s="24"/>
      <c r="EZ880" s="24"/>
      <c r="FA880" s="24"/>
      <c r="FB880" s="24"/>
      <c r="FC880" s="24"/>
      <c r="FD880" s="24"/>
      <c r="FE880" s="24"/>
      <c r="FF880" s="24"/>
      <c r="FG880" s="24"/>
      <c r="FH880" s="24"/>
      <c r="FI880" s="24"/>
      <c r="FJ880" s="24"/>
      <c r="FK880" s="24"/>
      <c r="FL880" s="24"/>
      <c r="FM880" s="24"/>
      <c r="FN880" s="24"/>
      <c r="FO880" s="24"/>
      <c r="FP880" s="24"/>
      <c r="FQ880" s="24"/>
      <c r="FR880" s="24"/>
      <c r="FS880" s="24"/>
      <c r="FT880" s="24"/>
      <c r="FU880" s="24"/>
      <c r="FV880" s="24"/>
      <c r="FW880" s="24"/>
      <c r="FX880" s="24"/>
      <c r="FY880" s="24"/>
      <c r="FZ880" s="24"/>
      <c r="GA880" s="24"/>
      <c r="GB880" s="24"/>
      <c r="GC880" s="24"/>
      <c r="GD880" s="24"/>
      <c r="GE880" s="24"/>
      <c r="GF880" s="24"/>
      <c r="GG880" s="24"/>
      <c r="GH880" s="24"/>
      <c r="GI880" s="24"/>
      <c r="GJ880" s="24"/>
      <c r="GK880" s="24"/>
      <c r="GL880" s="24"/>
      <c r="GM880" s="24"/>
      <c r="GN880" s="24"/>
      <c r="GO880" s="24"/>
      <c r="GP880" s="24"/>
      <c r="GQ880" s="24"/>
      <c r="GR880" s="24"/>
      <c r="GS880" s="24"/>
      <c r="GT880" s="24"/>
      <c r="GU880" s="24"/>
      <c r="GV880" s="24"/>
      <c r="GW880" s="24"/>
      <c r="GX880" s="24"/>
      <c r="GY880" s="24"/>
      <c r="GZ880" s="24"/>
      <c r="HA880" s="24"/>
      <c r="HB880" s="24"/>
      <c r="HC880" s="24"/>
      <c r="HD880" s="24"/>
      <c r="HE880" s="24"/>
      <c r="HF880" s="24"/>
      <c r="HG880" s="24"/>
      <c r="HH880" s="24"/>
      <c r="HI880" s="24"/>
      <c r="HJ880" s="24"/>
      <c r="HK880" s="24"/>
      <c r="HL880" s="24"/>
      <c r="HM880" s="24"/>
      <c r="HN880" s="24"/>
      <c r="HO880" s="24"/>
      <c r="HP880" s="24"/>
      <c r="HQ880" s="24"/>
      <c r="HR880" s="24"/>
      <c r="HS880" s="24"/>
      <c r="HT880" s="24"/>
      <c r="HU880" s="24"/>
      <c r="HV880" s="24"/>
      <c r="HW880" s="24"/>
      <c r="HX880" s="24"/>
      <c r="HY880" s="24"/>
      <c r="HZ880" s="24"/>
      <c r="IA880" s="24"/>
      <c r="IB880" s="24"/>
      <c r="IC880" s="24"/>
      <c r="ID880" s="24"/>
      <c r="IE880" s="24"/>
      <c r="IF880" s="24"/>
      <c r="IG880" s="24"/>
      <c r="IH880" s="24"/>
      <c r="II880" s="24"/>
      <c r="IJ880" s="24"/>
      <c r="IK880" s="24"/>
      <c r="IL880" s="24"/>
      <c r="IM880" s="24"/>
      <c r="IN880" s="24"/>
      <c r="IO880" s="24"/>
      <c r="IP880" s="24"/>
      <c r="IQ880" s="24"/>
      <c r="IR880" s="24"/>
      <c r="IS880" s="24"/>
      <c r="IT880" s="24"/>
      <c r="IU880" s="24"/>
      <c r="IV880" s="24"/>
    </row>
    <row r="881" spans="1:256" s="22" customFormat="1" ht="11.25">
      <c r="A881" s="24"/>
      <c r="B881" s="24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4"/>
      <c r="CP881" s="24"/>
      <c r="CQ881" s="24"/>
      <c r="CR881" s="24"/>
      <c r="CS881" s="24"/>
      <c r="CT881" s="24"/>
      <c r="CU881" s="24"/>
      <c r="CV881" s="24"/>
      <c r="CW881" s="24"/>
      <c r="CX881" s="24"/>
      <c r="CY881" s="24"/>
      <c r="CZ881" s="24"/>
      <c r="DA881" s="24"/>
      <c r="DB881" s="24"/>
      <c r="DC881" s="24"/>
      <c r="DD881" s="24"/>
      <c r="DE881" s="24"/>
      <c r="DF881" s="24"/>
      <c r="DG881" s="24"/>
      <c r="DH881" s="24"/>
      <c r="DI881" s="24"/>
      <c r="DJ881" s="24"/>
      <c r="DK881" s="24"/>
      <c r="DL881" s="24"/>
      <c r="DM881" s="24"/>
      <c r="DN881" s="24"/>
      <c r="DO881" s="24"/>
      <c r="DP881" s="24"/>
      <c r="DQ881" s="24"/>
      <c r="DR881" s="24"/>
      <c r="DS881" s="24"/>
      <c r="DT881" s="24"/>
      <c r="DU881" s="24"/>
      <c r="DV881" s="24"/>
      <c r="DW881" s="24"/>
      <c r="DX881" s="24"/>
      <c r="DY881" s="24"/>
      <c r="DZ881" s="24"/>
      <c r="EA881" s="24"/>
      <c r="EB881" s="24"/>
      <c r="EC881" s="24"/>
      <c r="ED881" s="24"/>
      <c r="EE881" s="24"/>
      <c r="EF881" s="24"/>
      <c r="EG881" s="24"/>
      <c r="EH881" s="24"/>
      <c r="EI881" s="24"/>
      <c r="EJ881" s="24"/>
      <c r="EK881" s="24"/>
      <c r="EL881" s="24"/>
      <c r="EM881" s="24"/>
      <c r="EN881" s="24"/>
      <c r="EO881" s="24"/>
      <c r="EP881" s="24"/>
      <c r="EQ881" s="24"/>
      <c r="ER881" s="24"/>
      <c r="ES881" s="24"/>
      <c r="ET881" s="24"/>
      <c r="EU881" s="24"/>
      <c r="EV881" s="24"/>
      <c r="EW881" s="24"/>
      <c r="EX881" s="24"/>
      <c r="EY881" s="24"/>
      <c r="EZ881" s="24"/>
      <c r="FA881" s="24"/>
      <c r="FB881" s="24"/>
      <c r="FC881" s="24"/>
      <c r="FD881" s="24"/>
      <c r="FE881" s="24"/>
      <c r="FF881" s="24"/>
      <c r="FG881" s="24"/>
      <c r="FH881" s="24"/>
      <c r="FI881" s="24"/>
      <c r="FJ881" s="24"/>
      <c r="FK881" s="24"/>
      <c r="FL881" s="24"/>
      <c r="FM881" s="24"/>
      <c r="FN881" s="24"/>
      <c r="FO881" s="24"/>
      <c r="FP881" s="24"/>
      <c r="FQ881" s="24"/>
      <c r="FR881" s="24"/>
      <c r="FS881" s="24"/>
      <c r="FT881" s="24"/>
      <c r="FU881" s="24"/>
      <c r="FV881" s="24"/>
      <c r="FW881" s="24"/>
      <c r="FX881" s="24"/>
      <c r="FY881" s="24"/>
      <c r="FZ881" s="24"/>
      <c r="GA881" s="24"/>
      <c r="GB881" s="24"/>
      <c r="GC881" s="24"/>
      <c r="GD881" s="24"/>
      <c r="GE881" s="24"/>
      <c r="GF881" s="24"/>
      <c r="GG881" s="24"/>
      <c r="GH881" s="24"/>
      <c r="GI881" s="24"/>
      <c r="GJ881" s="24"/>
      <c r="GK881" s="24"/>
      <c r="GL881" s="24"/>
      <c r="GM881" s="24"/>
      <c r="GN881" s="24"/>
      <c r="GO881" s="24"/>
      <c r="GP881" s="24"/>
      <c r="GQ881" s="24"/>
      <c r="GR881" s="24"/>
      <c r="GS881" s="24"/>
      <c r="GT881" s="24"/>
      <c r="GU881" s="24"/>
      <c r="GV881" s="24"/>
      <c r="GW881" s="24"/>
      <c r="GX881" s="24"/>
      <c r="GY881" s="24"/>
      <c r="GZ881" s="24"/>
      <c r="HA881" s="24"/>
      <c r="HB881" s="24"/>
      <c r="HC881" s="24"/>
      <c r="HD881" s="24"/>
      <c r="HE881" s="24"/>
      <c r="HF881" s="24"/>
      <c r="HG881" s="24"/>
      <c r="HH881" s="24"/>
      <c r="HI881" s="24"/>
      <c r="HJ881" s="24"/>
      <c r="HK881" s="24"/>
      <c r="HL881" s="24"/>
      <c r="HM881" s="24"/>
      <c r="HN881" s="24"/>
      <c r="HO881" s="24"/>
      <c r="HP881" s="24"/>
      <c r="HQ881" s="24"/>
      <c r="HR881" s="24"/>
      <c r="HS881" s="24"/>
      <c r="HT881" s="24"/>
      <c r="HU881" s="24"/>
      <c r="HV881" s="24"/>
      <c r="HW881" s="24"/>
      <c r="HX881" s="24"/>
      <c r="HY881" s="24"/>
      <c r="HZ881" s="24"/>
      <c r="IA881" s="24"/>
      <c r="IB881" s="24"/>
      <c r="IC881" s="24"/>
      <c r="ID881" s="24"/>
      <c r="IE881" s="24"/>
      <c r="IF881" s="24"/>
      <c r="IG881" s="24"/>
      <c r="IH881" s="24"/>
      <c r="II881" s="24"/>
      <c r="IJ881" s="24"/>
      <c r="IK881" s="24"/>
      <c r="IL881" s="24"/>
      <c r="IM881" s="24"/>
      <c r="IN881" s="24"/>
      <c r="IO881" s="24"/>
      <c r="IP881" s="24"/>
      <c r="IQ881" s="24"/>
      <c r="IR881" s="24"/>
      <c r="IS881" s="24"/>
      <c r="IT881" s="24"/>
      <c r="IU881" s="24"/>
      <c r="IV881" s="24"/>
    </row>
    <row r="882" spans="1:256" s="22" customFormat="1" ht="11.25">
      <c r="A882" s="24"/>
      <c r="B882" s="24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4"/>
      <c r="CP882" s="24"/>
      <c r="CQ882" s="24"/>
      <c r="CR882" s="24"/>
      <c r="CS882" s="24"/>
      <c r="CT882" s="24"/>
      <c r="CU882" s="24"/>
      <c r="CV882" s="24"/>
      <c r="CW882" s="24"/>
      <c r="CX882" s="24"/>
      <c r="CY882" s="24"/>
      <c r="CZ882" s="24"/>
      <c r="DA882" s="24"/>
      <c r="DB882" s="24"/>
      <c r="DC882" s="24"/>
      <c r="DD882" s="24"/>
      <c r="DE882" s="24"/>
      <c r="DF882" s="24"/>
      <c r="DG882" s="24"/>
      <c r="DH882" s="24"/>
      <c r="DI882" s="24"/>
      <c r="DJ882" s="24"/>
      <c r="DK882" s="24"/>
      <c r="DL882" s="24"/>
      <c r="DM882" s="24"/>
      <c r="DN882" s="24"/>
      <c r="DO882" s="24"/>
      <c r="DP882" s="24"/>
      <c r="DQ882" s="24"/>
      <c r="DR882" s="24"/>
      <c r="DS882" s="24"/>
      <c r="DT882" s="24"/>
      <c r="DU882" s="24"/>
      <c r="DV882" s="24"/>
      <c r="DW882" s="24"/>
      <c r="DX882" s="24"/>
      <c r="DY882" s="24"/>
      <c r="DZ882" s="24"/>
      <c r="EA882" s="24"/>
      <c r="EB882" s="24"/>
      <c r="EC882" s="24"/>
      <c r="ED882" s="24"/>
      <c r="EE882" s="24"/>
      <c r="EF882" s="24"/>
      <c r="EG882" s="24"/>
      <c r="EH882" s="24"/>
      <c r="EI882" s="24"/>
      <c r="EJ882" s="24"/>
      <c r="EK882" s="24"/>
      <c r="EL882" s="24"/>
      <c r="EM882" s="24"/>
      <c r="EN882" s="24"/>
      <c r="EO882" s="24"/>
      <c r="EP882" s="24"/>
      <c r="EQ882" s="24"/>
      <c r="ER882" s="24"/>
      <c r="ES882" s="24"/>
      <c r="ET882" s="24"/>
      <c r="EU882" s="24"/>
      <c r="EV882" s="24"/>
      <c r="EW882" s="24"/>
      <c r="EX882" s="24"/>
      <c r="EY882" s="24"/>
      <c r="EZ882" s="24"/>
      <c r="FA882" s="24"/>
      <c r="FB882" s="24"/>
      <c r="FC882" s="24"/>
      <c r="FD882" s="24"/>
      <c r="FE882" s="24"/>
      <c r="FF882" s="24"/>
      <c r="FG882" s="24"/>
      <c r="FH882" s="24"/>
      <c r="FI882" s="24"/>
      <c r="FJ882" s="24"/>
      <c r="FK882" s="24"/>
      <c r="FL882" s="24"/>
      <c r="FM882" s="24"/>
      <c r="FN882" s="24"/>
      <c r="FO882" s="24"/>
      <c r="FP882" s="24"/>
      <c r="FQ882" s="24"/>
      <c r="FR882" s="24"/>
      <c r="FS882" s="24"/>
      <c r="FT882" s="24"/>
      <c r="FU882" s="24"/>
      <c r="FV882" s="24"/>
      <c r="FW882" s="24"/>
      <c r="FX882" s="24"/>
      <c r="FY882" s="24"/>
      <c r="FZ882" s="24"/>
      <c r="GA882" s="24"/>
      <c r="GB882" s="24"/>
      <c r="GC882" s="24"/>
      <c r="GD882" s="24"/>
      <c r="GE882" s="24"/>
      <c r="GF882" s="24"/>
      <c r="GG882" s="24"/>
      <c r="GH882" s="24"/>
      <c r="GI882" s="24"/>
      <c r="GJ882" s="24"/>
      <c r="GK882" s="24"/>
      <c r="GL882" s="24"/>
      <c r="GM882" s="24"/>
      <c r="GN882" s="24"/>
      <c r="GO882" s="24"/>
      <c r="GP882" s="24"/>
      <c r="GQ882" s="24"/>
      <c r="GR882" s="24"/>
      <c r="GS882" s="24"/>
      <c r="GT882" s="24"/>
      <c r="GU882" s="24"/>
      <c r="GV882" s="24"/>
      <c r="GW882" s="24"/>
      <c r="GX882" s="24"/>
      <c r="GY882" s="24"/>
      <c r="GZ882" s="24"/>
      <c r="HA882" s="24"/>
      <c r="HB882" s="24"/>
      <c r="HC882" s="24"/>
      <c r="HD882" s="24"/>
      <c r="HE882" s="24"/>
      <c r="HF882" s="24"/>
      <c r="HG882" s="24"/>
      <c r="HH882" s="24"/>
      <c r="HI882" s="24"/>
      <c r="HJ882" s="24"/>
      <c r="HK882" s="24"/>
      <c r="HL882" s="24"/>
      <c r="HM882" s="24"/>
      <c r="HN882" s="24"/>
      <c r="HO882" s="24"/>
      <c r="HP882" s="24"/>
      <c r="HQ882" s="24"/>
      <c r="HR882" s="24"/>
      <c r="HS882" s="24"/>
      <c r="HT882" s="24"/>
      <c r="HU882" s="24"/>
      <c r="HV882" s="24"/>
      <c r="HW882" s="24"/>
      <c r="HX882" s="24"/>
      <c r="HY882" s="24"/>
      <c r="HZ882" s="24"/>
      <c r="IA882" s="24"/>
      <c r="IB882" s="24"/>
      <c r="IC882" s="24"/>
      <c r="ID882" s="24"/>
      <c r="IE882" s="24"/>
      <c r="IF882" s="24"/>
      <c r="IG882" s="24"/>
      <c r="IH882" s="24"/>
      <c r="II882" s="24"/>
      <c r="IJ882" s="24"/>
      <c r="IK882" s="24"/>
      <c r="IL882" s="24"/>
      <c r="IM882" s="24"/>
      <c r="IN882" s="24"/>
      <c r="IO882" s="24"/>
      <c r="IP882" s="24"/>
      <c r="IQ882" s="24"/>
      <c r="IR882" s="24"/>
      <c r="IS882" s="24"/>
      <c r="IT882" s="24"/>
      <c r="IU882" s="24"/>
      <c r="IV882" s="24"/>
    </row>
    <row r="883" spans="1:256" s="22" customFormat="1" ht="11.25">
      <c r="A883" s="24"/>
      <c r="B883" s="24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4"/>
      <c r="CP883" s="24"/>
      <c r="CQ883" s="24"/>
      <c r="CR883" s="24"/>
      <c r="CS883" s="24"/>
      <c r="CT883" s="24"/>
      <c r="CU883" s="24"/>
      <c r="CV883" s="24"/>
      <c r="CW883" s="24"/>
      <c r="CX883" s="24"/>
      <c r="CY883" s="24"/>
      <c r="CZ883" s="24"/>
      <c r="DA883" s="24"/>
      <c r="DB883" s="24"/>
      <c r="DC883" s="24"/>
      <c r="DD883" s="24"/>
      <c r="DE883" s="24"/>
      <c r="DF883" s="24"/>
      <c r="DG883" s="24"/>
      <c r="DH883" s="24"/>
      <c r="DI883" s="24"/>
      <c r="DJ883" s="24"/>
      <c r="DK883" s="24"/>
      <c r="DL883" s="24"/>
      <c r="DM883" s="24"/>
      <c r="DN883" s="24"/>
      <c r="DO883" s="24"/>
      <c r="DP883" s="24"/>
      <c r="DQ883" s="24"/>
      <c r="DR883" s="24"/>
      <c r="DS883" s="24"/>
      <c r="DT883" s="24"/>
      <c r="DU883" s="24"/>
      <c r="DV883" s="24"/>
      <c r="DW883" s="24"/>
      <c r="DX883" s="24"/>
      <c r="DY883" s="24"/>
      <c r="DZ883" s="24"/>
      <c r="EA883" s="24"/>
      <c r="EB883" s="24"/>
      <c r="EC883" s="24"/>
      <c r="ED883" s="24"/>
      <c r="EE883" s="24"/>
      <c r="EF883" s="24"/>
      <c r="EG883" s="24"/>
      <c r="EH883" s="24"/>
      <c r="EI883" s="24"/>
      <c r="EJ883" s="24"/>
      <c r="EK883" s="24"/>
      <c r="EL883" s="24"/>
      <c r="EM883" s="24"/>
      <c r="EN883" s="24"/>
      <c r="EO883" s="24"/>
      <c r="EP883" s="24"/>
      <c r="EQ883" s="24"/>
      <c r="ER883" s="24"/>
      <c r="ES883" s="24"/>
      <c r="ET883" s="24"/>
      <c r="EU883" s="24"/>
      <c r="EV883" s="24"/>
      <c r="EW883" s="24"/>
      <c r="EX883" s="24"/>
      <c r="EY883" s="24"/>
      <c r="EZ883" s="24"/>
      <c r="FA883" s="24"/>
      <c r="FB883" s="24"/>
      <c r="FC883" s="24"/>
      <c r="FD883" s="24"/>
      <c r="FE883" s="24"/>
      <c r="FF883" s="24"/>
      <c r="FG883" s="24"/>
      <c r="FH883" s="24"/>
      <c r="FI883" s="24"/>
      <c r="FJ883" s="24"/>
      <c r="FK883" s="24"/>
      <c r="FL883" s="24"/>
      <c r="FM883" s="24"/>
      <c r="FN883" s="24"/>
      <c r="FO883" s="24"/>
      <c r="FP883" s="24"/>
      <c r="FQ883" s="24"/>
      <c r="FR883" s="24"/>
      <c r="FS883" s="24"/>
      <c r="FT883" s="24"/>
      <c r="FU883" s="24"/>
      <c r="FV883" s="24"/>
      <c r="FW883" s="24"/>
      <c r="FX883" s="24"/>
      <c r="FY883" s="24"/>
      <c r="FZ883" s="24"/>
      <c r="GA883" s="24"/>
      <c r="GB883" s="24"/>
      <c r="GC883" s="24"/>
      <c r="GD883" s="24"/>
      <c r="GE883" s="24"/>
      <c r="GF883" s="24"/>
      <c r="GG883" s="24"/>
      <c r="GH883" s="24"/>
      <c r="GI883" s="24"/>
      <c r="GJ883" s="24"/>
      <c r="GK883" s="24"/>
      <c r="GL883" s="24"/>
      <c r="GM883" s="24"/>
      <c r="GN883" s="24"/>
      <c r="GO883" s="24"/>
      <c r="GP883" s="24"/>
      <c r="GQ883" s="24"/>
      <c r="GR883" s="24"/>
      <c r="GS883" s="24"/>
      <c r="GT883" s="24"/>
      <c r="GU883" s="24"/>
      <c r="GV883" s="24"/>
      <c r="GW883" s="24"/>
      <c r="GX883" s="24"/>
      <c r="GY883" s="24"/>
      <c r="GZ883" s="24"/>
      <c r="HA883" s="24"/>
      <c r="HB883" s="24"/>
      <c r="HC883" s="24"/>
      <c r="HD883" s="24"/>
      <c r="HE883" s="24"/>
      <c r="HF883" s="24"/>
      <c r="HG883" s="24"/>
      <c r="HH883" s="24"/>
      <c r="HI883" s="24"/>
      <c r="HJ883" s="24"/>
      <c r="HK883" s="24"/>
      <c r="HL883" s="24"/>
      <c r="HM883" s="24"/>
      <c r="HN883" s="24"/>
      <c r="HO883" s="24"/>
      <c r="HP883" s="24"/>
      <c r="HQ883" s="24"/>
      <c r="HR883" s="24"/>
      <c r="HS883" s="24"/>
      <c r="HT883" s="24"/>
      <c r="HU883" s="24"/>
      <c r="HV883" s="24"/>
      <c r="HW883" s="24"/>
      <c r="HX883" s="24"/>
      <c r="HY883" s="24"/>
      <c r="HZ883" s="24"/>
      <c r="IA883" s="24"/>
      <c r="IB883" s="24"/>
      <c r="IC883" s="24"/>
      <c r="ID883" s="24"/>
      <c r="IE883" s="24"/>
      <c r="IF883" s="24"/>
      <c r="IG883" s="24"/>
      <c r="IH883" s="24"/>
      <c r="II883" s="24"/>
      <c r="IJ883" s="24"/>
      <c r="IK883" s="24"/>
      <c r="IL883" s="24"/>
      <c r="IM883" s="24"/>
      <c r="IN883" s="24"/>
      <c r="IO883" s="24"/>
      <c r="IP883" s="24"/>
      <c r="IQ883" s="24"/>
      <c r="IR883" s="24"/>
      <c r="IS883" s="24"/>
      <c r="IT883" s="24"/>
      <c r="IU883" s="24"/>
      <c r="IV883" s="24"/>
    </row>
    <row r="884" spans="1:256" s="22" customFormat="1" ht="11.25">
      <c r="A884" s="24"/>
      <c r="B884" s="24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4"/>
      <c r="CP884" s="24"/>
      <c r="CQ884" s="24"/>
      <c r="CR884" s="24"/>
      <c r="CS884" s="24"/>
      <c r="CT884" s="24"/>
      <c r="CU884" s="24"/>
      <c r="CV884" s="24"/>
      <c r="CW884" s="24"/>
      <c r="CX884" s="24"/>
      <c r="CY884" s="24"/>
      <c r="CZ884" s="24"/>
      <c r="DA884" s="24"/>
      <c r="DB884" s="24"/>
      <c r="DC884" s="24"/>
      <c r="DD884" s="24"/>
      <c r="DE884" s="24"/>
      <c r="DF884" s="24"/>
      <c r="DG884" s="24"/>
      <c r="DH884" s="24"/>
      <c r="DI884" s="24"/>
      <c r="DJ884" s="24"/>
      <c r="DK884" s="24"/>
      <c r="DL884" s="24"/>
      <c r="DM884" s="24"/>
      <c r="DN884" s="24"/>
      <c r="DO884" s="24"/>
      <c r="DP884" s="24"/>
      <c r="DQ884" s="24"/>
      <c r="DR884" s="24"/>
      <c r="DS884" s="24"/>
      <c r="DT884" s="24"/>
      <c r="DU884" s="24"/>
      <c r="DV884" s="24"/>
      <c r="DW884" s="24"/>
      <c r="DX884" s="24"/>
      <c r="DY884" s="24"/>
      <c r="DZ884" s="24"/>
      <c r="EA884" s="24"/>
      <c r="EB884" s="24"/>
      <c r="EC884" s="24"/>
      <c r="ED884" s="24"/>
      <c r="EE884" s="24"/>
      <c r="EF884" s="24"/>
      <c r="EG884" s="24"/>
      <c r="EH884" s="24"/>
      <c r="EI884" s="24"/>
      <c r="EJ884" s="24"/>
      <c r="EK884" s="24"/>
      <c r="EL884" s="24"/>
      <c r="EM884" s="24"/>
      <c r="EN884" s="24"/>
      <c r="EO884" s="24"/>
      <c r="EP884" s="24"/>
      <c r="EQ884" s="24"/>
      <c r="ER884" s="24"/>
      <c r="ES884" s="24"/>
      <c r="ET884" s="24"/>
      <c r="EU884" s="24"/>
      <c r="EV884" s="24"/>
      <c r="EW884" s="24"/>
      <c r="EX884" s="24"/>
      <c r="EY884" s="24"/>
      <c r="EZ884" s="24"/>
      <c r="FA884" s="24"/>
      <c r="FB884" s="24"/>
      <c r="FC884" s="24"/>
      <c r="FD884" s="24"/>
      <c r="FE884" s="24"/>
      <c r="FF884" s="24"/>
      <c r="FG884" s="24"/>
      <c r="FH884" s="24"/>
      <c r="FI884" s="24"/>
      <c r="FJ884" s="24"/>
      <c r="FK884" s="24"/>
      <c r="FL884" s="24"/>
      <c r="FM884" s="24"/>
      <c r="FN884" s="24"/>
      <c r="FO884" s="24"/>
      <c r="FP884" s="24"/>
      <c r="FQ884" s="24"/>
      <c r="FR884" s="24"/>
      <c r="FS884" s="24"/>
      <c r="FT884" s="24"/>
      <c r="FU884" s="24"/>
      <c r="FV884" s="24"/>
      <c r="FW884" s="24"/>
      <c r="FX884" s="24"/>
      <c r="FY884" s="24"/>
      <c r="FZ884" s="24"/>
      <c r="GA884" s="24"/>
      <c r="GB884" s="24"/>
      <c r="GC884" s="24"/>
      <c r="GD884" s="24"/>
      <c r="GE884" s="24"/>
      <c r="GF884" s="24"/>
      <c r="GG884" s="24"/>
      <c r="GH884" s="24"/>
      <c r="GI884" s="24"/>
      <c r="GJ884" s="24"/>
      <c r="GK884" s="24"/>
      <c r="GL884" s="24"/>
      <c r="GM884" s="24"/>
      <c r="GN884" s="24"/>
      <c r="GO884" s="24"/>
      <c r="GP884" s="24"/>
      <c r="GQ884" s="24"/>
      <c r="GR884" s="24"/>
      <c r="GS884" s="24"/>
      <c r="GT884" s="24"/>
      <c r="GU884" s="24"/>
      <c r="GV884" s="24"/>
      <c r="GW884" s="24"/>
      <c r="GX884" s="24"/>
      <c r="GY884" s="24"/>
      <c r="GZ884" s="24"/>
      <c r="HA884" s="24"/>
      <c r="HB884" s="24"/>
      <c r="HC884" s="24"/>
      <c r="HD884" s="24"/>
      <c r="HE884" s="24"/>
      <c r="HF884" s="24"/>
      <c r="HG884" s="24"/>
      <c r="HH884" s="24"/>
      <c r="HI884" s="24"/>
      <c r="HJ884" s="24"/>
      <c r="HK884" s="24"/>
      <c r="HL884" s="24"/>
      <c r="HM884" s="24"/>
      <c r="HN884" s="24"/>
      <c r="HO884" s="24"/>
      <c r="HP884" s="24"/>
      <c r="HQ884" s="24"/>
      <c r="HR884" s="24"/>
      <c r="HS884" s="24"/>
      <c r="HT884" s="24"/>
      <c r="HU884" s="24"/>
      <c r="HV884" s="24"/>
      <c r="HW884" s="24"/>
      <c r="HX884" s="24"/>
      <c r="HY884" s="24"/>
      <c r="HZ884" s="24"/>
      <c r="IA884" s="24"/>
      <c r="IB884" s="24"/>
      <c r="IC884" s="24"/>
      <c r="ID884" s="24"/>
      <c r="IE884" s="24"/>
      <c r="IF884" s="24"/>
      <c r="IG884" s="24"/>
      <c r="IH884" s="24"/>
      <c r="II884" s="24"/>
      <c r="IJ884" s="24"/>
      <c r="IK884" s="24"/>
      <c r="IL884" s="24"/>
      <c r="IM884" s="24"/>
      <c r="IN884" s="24"/>
      <c r="IO884" s="24"/>
      <c r="IP884" s="24"/>
      <c r="IQ884" s="24"/>
      <c r="IR884" s="24"/>
      <c r="IS884" s="24"/>
      <c r="IT884" s="24"/>
      <c r="IU884" s="24"/>
      <c r="IV884" s="24"/>
    </row>
    <row r="885" spans="1:256" s="22" customFormat="1" ht="11.25">
      <c r="A885" s="24"/>
      <c r="B885" s="24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4"/>
      <c r="CP885" s="24"/>
      <c r="CQ885" s="24"/>
      <c r="CR885" s="24"/>
      <c r="CS885" s="24"/>
      <c r="CT885" s="24"/>
      <c r="CU885" s="24"/>
      <c r="CV885" s="24"/>
      <c r="CW885" s="24"/>
      <c r="CX885" s="24"/>
      <c r="CY885" s="24"/>
      <c r="CZ885" s="24"/>
      <c r="DA885" s="24"/>
      <c r="DB885" s="24"/>
      <c r="DC885" s="24"/>
      <c r="DD885" s="24"/>
      <c r="DE885" s="24"/>
      <c r="DF885" s="24"/>
      <c r="DG885" s="24"/>
      <c r="DH885" s="24"/>
      <c r="DI885" s="24"/>
      <c r="DJ885" s="24"/>
      <c r="DK885" s="24"/>
      <c r="DL885" s="24"/>
      <c r="DM885" s="24"/>
      <c r="DN885" s="24"/>
      <c r="DO885" s="24"/>
      <c r="DP885" s="24"/>
      <c r="DQ885" s="24"/>
      <c r="DR885" s="24"/>
      <c r="DS885" s="24"/>
      <c r="DT885" s="24"/>
      <c r="DU885" s="24"/>
      <c r="DV885" s="24"/>
      <c r="DW885" s="24"/>
      <c r="DX885" s="24"/>
      <c r="DY885" s="24"/>
      <c r="DZ885" s="24"/>
      <c r="EA885" s="24"/>
      <c r="EB885" s="24"/>
      <c r="EC885" s="24"/>
      <c r="ED885" s="24"/>
      <c r="EE885" s="24"/>
      <c r="EF885" s="24"/>
      <c r="EG885" s="24"/>
      <c r="EH885" s="24"/>
      <c r="EI885" s="24"/>
      <c r="EJ885" s="24"/>
      <c r="EK885" s="24"/>
      <c r="EL885" s="24"/>
      <c r="EM885" s="24"/>
      <c r="EN885" s="24"/>
      <c r="EO885" s="24"/>
      <c r="EP885" s="24"/>
      <c r="EQ885" s="24"/>
      <c r="ER885" s="24"/>
      <c r="ES885" s="24"/>
      <c r="ET885" s="24"/>
      <c r="EU885" s="24"/>
      <c r="EV885" s="24"/>
      <c r="EW885" s="24"/>
      <c r="EX885" s="24"/>
      <c r="EY885" s="24"/>
      <c r="EZ885" s="24"/>
      <c r="FA885" s="24"/>
      <c r="FB885" s="24"/>
      <c r="FC885" s="24"/>
      <c r="FD885" s="24"/>
      <c r="FE885" s="24"/>
      <c r="FF885" s="24"/>
      <c r="FG885" s="24"/>
      <c r="FH885" s="24"/>
      <c r="FI885" s="24"/>
      <c r="FJ885" s="24"/>
      <c r="FK885" s="24"/>
      <c r="FL885" s="24"/>
      <c r="FM885" s="24"/>
      <c r="FN885" s="24"/>
      <c r="FO885" s="24"/>
      <c r="FP885" s="24"/>
      <c r="FQ885" s="24"/>
      <c r="FR885" s="24"/>
      <c r="FS885" s="24"/>
      <c r="FT885" s="24"/>
      <c r="FU885" s="24"/>
      <c r="FV885" s="24"/>
      <c r="FW885" s="24"/>
      <c r="FX885" s="24"/>
      <c r="FY885" s="24"/>
      <c r="FZ885" s="24"/>
      <c r="GA885" s="24"/>
      <c r="GB885" s="24"/>
      <c r="GC885" s="24"/>
      <c r="GD885" s="24"/>
      <c r="GE885" s="24"/>
      <c r="GF885" s="24"/>
      <c r="GG885" s="24"/>
      <c r="GH885" s="24"/>
      <c r="GI885" s="24"/>
      <c r="GJ885" s="24"/>
      <c r="GK885" s="24"/>
      <c r="GL885" s="24"/>
      <c r="GM885" s="24"/>
      <c r="GN885" s="24"/>
      <c r="GO885" s="24"/>
      <c r="GP885" s="24"/>
      <c r="GQ885" s="24"/>
      <c r="GR885" s="24"/>
      <c r="GS885" s="24"/>
      <c r="GT885" s="24"/>
      <c r="GU885" s="24"/>
      <c r="GV885" s="24"/>
      <c r="GW885" s="24"/>
      <c r="GX885" s="24"/>
      <c r="GY885" s="24"/>
      <c r="GZ885" s="24"/>
      <c r="HA885" s="24"/>
      <c r="HB885" s="24"/>
      <c r="HC885" s="24"/>
      <c r="HD885" s="24"/>
      <c r="HE885" s="24"/>
      <c r="HF885" s="24"/>
      <c r="HG885" s="24"/>
      <c r="HH885" s="24"/>
      <c r="HI885" s="24"/>
      <c r="HJ885" s="24"/>
      <c r="HK885" s="24"/>
      <c r="HL885" s="24"/>
      <c r="HM885" s="24"/>
      <c r="HN885" s="24"/>
      <c r="HO885" s="24"/>
      <c r="HP885" s="24"/>
      <c r="HQ885" s="24"/>
      <c r="HR885" s="24"/>
      <c r="HS885" s="24"/>
      <c r="HT885" s="24"/>
      <c r="HU885" s="24"/>
      <c r="HV885" s="24"/>
      <c r="HW885" s="24"/>
      <c r="HX885" s="24"/>
      <c r="HY885" s="24"/>
      <c r="HZ885" s="24"/>
      <c r="IA885" s="24"/>
      <c r="IB885" s="24"/>
      <c r="IC885" s="24"/>
      <c r="ID885" s="24"/>
      <c r="IE885" s="24"/>
      <c r="IF885" s="24"/>
      <c r="IG885" s="24"/>
      <c r="IH885" s="24"/>
      <c r="II885" s="24"/>
      <c r="IJ885" s="24"/>
      <c r="IK885" s="24"/>
      <c r="IL885" s="24"/>
      <c r="IM885" s="24"/>
      <c r="IN885" s="24"/>
      <c r="IO885" s="24"/>
      <c r="IP885" s="24"/>
      <c r="IQ885" s="24"/>
      <c r="IR885" s="24"/>
      <c r="IS885" s="24"/>
      <c r="IT885" s="24"/>
      <c r="IU885" s="24"/>
      <c r="IV885" s="24"/>
    </row>
    <row r="886" spans="1:256" s="22" customFormat="1" ht="11.25">
      <c r="A886" s="24"/>
      <c r="B886" s="24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4"/>
      <c r="CP886" s="24"/>
      <c r="CQ886" s="24"/>
      <c r="CR886" s="24"/>
      <c r="CS886" s="24"/>
      <c r="CT886" s="24"/>
      <c r="CU886" s="24"/>
      <c r="CV886" s="24"/>
      <c r="CW886" s="24"/>
      <c r="CX886" s="24"/>
      <c r="CY886" s="24"/>
      <c r="CZ886" s="24"/>
      <c r="DA886" s="24"/>
      <c r="DB886" s="24"/>
      <c r="DC886" s="24"/>
      <c r="DD886" s="24"/>
      <c r="DE886" s="24"/>
      <c r="DF886" s="24"/>
      <c r="DG886" s="24"/>
      <c r="DH886" s="24"/>
      <c r="DI886" s="24"/>
      <c r="DJ886" s="24"/>
      <c r="DK886" s="24"/>
      <c r="DL886" s="24"/>
      <c r="DM886" s="24"/>
      <c r="DN886" s="24"/>
      <c r="DO886" s="24"/>
      <c r="DP886" s="24"/>
      <c r="DQ886" s="24"/>
      <c r="DR886" s="24"/>
      <c r="DS886" s="24"/>
      <c r="DT886" s="24"/>
      <c r="DU886" s="24"/>
      <c r="DV886" s="24"/>
      <c r="DW886" s="24"/>
      <c r="DX886" s="24"/>
      <c r="DY886" s="24"/>
      <c r="DZ886" s="24"/>
      <c r="EA886" s="24"/>
      <c r="EB886" s="24"/>
      <c r="EC886" s="24"/>
      <c r="ED886" s="24"/>
      <c r="EE886" s="24"/>
      <c r="EF886" s="24"/>
      <c r="EG886" s="24"/>
      <c r="EH886" s="24"/>
      <c r="EI886" s="24"/>
      <c r="EJ886" s="24"/>
      <c r="EK886" s="24"/>
      <c r="EL886" s="24"/>
      <c r="EM886" s="24"/>
      <c r="EN886" s="24"/>
      <c r="EO886" s="24"/>
      <c r="EP886" s="24"/>
      <c r="EQ886" s="24"/>
      <c r="ER886" s="24"/>
      <c r="ES886" s="24"/>
      <c r="ET886" s="24"/>
      <c r="EU886" s="24"/>
      <c r="EV886" s="24"/>
      <c r="EW886" s="24"/>
      <c r="EX886" s="24"/>
      <c r="EY886" s="24"/>
      <c r="EZ886" s="24"/>
      <c r="FA886" s="24"/>
      <c r="FB886" s="24"/>
      <c r="FC886" s="24"/>
      <c r="FD886" s="24"/>
      <c r="FE886" s="24"/>
      <c r="FF886" s="24"/>
      <c r="FG886" s="24"/>
      <c r="FH886" s="24"/>
      <c r="FI886" s="24"/>
      <c r="FJ886" s="24"/>
      <c r="FK886" s="24"/>
      <c r="FL886" s="24"/>
      <c r="FM886" s="24"/>
      <c r="FN886" s="24"/>
      <c r="FO886" s="24"/>
      <c r="FP886" s="24"/>
      <c r="FQ886" s="24"/>
      <c r="FR886" s="24"/>
      <c r="FS886" s="24"/>
      <c r="FT886" s="24"/>
      <c r="FU886" s="24"/>
      <c r="FV886" s="24"/>
      <c r="FW886" s="24"/>
      <c r="FX886" s="24"/>
      <c r="FY886" s="24"/>
      <c r="FZ886" s="24"/>
      <c r="GA886" s="24"/>
      <c r="GB886" s="24"/>
      <c r="GC886" s="24"/>
      <c r="GD886" s="24"/>
      <c r="GE886" s="24"/>
      <c r="GF886" s="24"/>
      <c r="GG886" s="24"/>
      <c r="GH886" s="24"/>
      <c r="GI886" s="24"/>
      <c r="GJ886" s="24"/>
      <c r="GK886" s="24"/>
      <c r="GL886" s="24"/>
      <c r="GM886" s="24"/>
      <c r="GN886" s="24"/>
      <c r="GO886" s="24"/>
      <c r="GP886" s="24"/>
      <c r="GQ886" s="24"/>
      <c r="GR886" s="24"/>
      <c r="GS886" s="24"/>
      <c r="GT886" s="24"/>
      <c r="GU886" s="24"/>
      <c r="GV886" s="24"/>
      <c r="GW886" s="24"/>
      <c r="GX886" s="24"/>
      <c r="GY886" s="24"/>
      <c r="GZ886" s="24"/>
      <c r="HA886" s="24"/>
      <c r="HB886" s="24"/>
      <c r="HC886" s="24"/>
      <c r="HD886" s="24"/>
      <c r="HE886" s="24"/>
      <c r="HF886" s="24"/>
      <c r="HG886" s="24"/>
      <c r="HH886" s="24"/>
      <c r="HI886" s="24"/>
      <c r="HJ886" s="24"/>
      <c r="HK886" s="24"/>
      <c r="HL886" s="24"/>
      <c r="HM886" s="24"/>
      <c r="HN886" s="24"/>
      <c r="HO886" s="24"/>
      <c r="HP886" s="24"/>
      <c r="HQ886" s="24"/>
      <c r="HR886" s="24"/>
      <c r="HS886" s="24"/>
      <c r="HT886" s="24"/>
      <c r="HU886" s="24"/>
      <c r="HV886" s="24"/>
      <c r="HW886" s="24"/>
      <c r="HX886" s="24"/>
      <c r="HY886" s="24"/>
      <c r="HZ886" s="24"/>
      <c r="IA886" s="24"/>
      <c r="IB886" s="24"/>
      <c r="IC886" s="24"/>
      <c r="ID886" s="24"/>
      <c r="IE886" s="24"/>
      <c r="IF886" s="24"/>
      <c r="IG886" s="24"/>
      <c r="IH886" s="24"/>
      <c r="II886" s="24"/>
      <c r="IJ886" s="24"/>
      <c r="IK886" s="24"/>
      <c r="IL886" s="24"/>
      <c r="IM886" s="24"/>
      <c r="IN886" s="24"/>
      <c r="IO886" s="24"/>
      <c r="IP886" s="24"/>
      <c r="IQ886" s="24"/>
      <c r="IR886" s="24"/>
      <c r="IS886" s="24"/>
      <c r="IT886" s="24"/>
      <c r="IU886" s="24"/>
      <c r="IV886" s="24"/>
    </row>
    <row r="887" spans="1:256" s="22" customFormat="1" ht="11.25">
      <c r="A887" s="24"/>
      <c r="B887" s="24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4"/>
      <c r="CP887" s="24"/>
      <c r="CQ887" s="24"/>
      <c r="CR887" s="24"/>
      <c r="CS887" s="24"/>
      <c r="CT887" s="24"/>
      <c r="CU887" s="24"/>
      <c r="CV887" s="24"/>
      <c r="CW887" s="24"/>
      <c r="CX887" s="24"/>
      <c r="CY887" s="24"/>
      <c r="CZ887" s="24"/>
      <c r="DA887" s="24"/>
      <c r="DB887" s="24"/>
      <c r="DC887" s="24"/>
      <c r="DD887" s="24"/>
      <c r="DE887" s="24"/>
      <c r="DF887" s="24"/>
      <c r="DG887" s="24"/>
      <c r="DH887" s="24"/>
      <c r="DI887" s="24"/>
      <c r="DJ887" s="24"/>
      <c r="DK887" s="24"/>
      <c r="DL887" s="24"/>
      <c r="DM887" s="24"/>
      <c r="DN887" s="24"/>
      <c r="DO887" s="24"/>
      <c r="DP887" s="24"/>
      <c r="DQ887" s="24"/>
      <c r="DR887" s="24"/>
      <c r="DS887" s="24"/>
      <c r="DT887" s="24"/>
      <c r="DU887" s="24"/>
      <c r="DV887" s="24"/>
      <c r="DW887" s="24"/>
      <c r="DX887" s="24"/>
      <c r="DY887" s="24"/>
      <c r="DZ887" s="24"/>
      <c r="EA887" s="24"/>
      <c r="EB887" s="24"/>
      <c r="EC887" s="24"/>
      <c r="ED887" s="24"/>
      <c r="EE887" s="24"/>
      <c r="EF887" s="24"/>
      <c r="EG887" s="24"/>
      <c r="EH887" s="24"/>
      <c r="EI887" s="24"/>
      <c r="EJ887" s="24"/>
      <c r="EK887" s="24"/>
      <c r="EL887" s="24"/>
      <c r="EM887" s="24"/>
      <c r="EN887" s="24"/>
      <c r="EO887" s="24"/>
      <c r="EP887" s="24"/>
      <c r="EQ887" s="24"/>
      <c r="ER887" s="24"/>
      <c r="ES887" s="24"/>
      <c r="ET887" s="24"/>
      <c r="EU887" s="24"/>
      <c r="EV887" s="24"/>
      <c r="EW887" s="24"/>
      <c r="EX887" s="24"/>
      <c r="EY887" s="24"/>
      <c r="EZ887" s="24"/>
      <c r="FA887" s="24"/>
      <c r="FB887" s="24"/>
      <c r="FC887" s="24"/>
      <c r="FD887" s="24"/>
      <c r="FE887" s="24"/>
      <c r="FF887" s="24"/>
      <c r="FG887" s="24"/>
      <c r="FH887" s="24"/>
      <c r="FI887" s="24"/>
      <c r="FJ887" s="24"/>
      <c r="FK887" s="24"/>
      <c r="FL887" s="24"/>
      <c r="FM887" s="24"/>
      <c r="FN887" s="24"/>
      <c r="FO887" s="24"/>
      <c r="FP887" s="24"/>
      <c r="FQ887" s="24"/>
      <c r="FR887" s="24"/>
      <c r="FS887" s="24"/>
      <c r="FT887" s="24"/>
      <c r="FU887" s="24"/>
      <c r="FV887" s="24"/>
      <c r="FW887" s="24"/>
      <c r="FX887" s="24"/>
      <c r="FY887" s="24"/>
      <c r="FZ887" s="24"/>
      <c r="GA887" s="24"/>
      <c r="GB887" s="24"/>
      <c r="GC887" s="24"/>
      <c r="GD887" s="24"/>
      <c r="GE887" s="24"/>
      <c r="GF887" s="24"/>
      <c r="GG887" s="24"/>
      <c r="GH887" s="24"/>
      <c r="GI887" s="24"/>
      <c r="GJ887" s="24"/>
      <c r="GK887" s="24"/>
      <c r="GL887" s="24"/>
      <c r="GM887" s="24"/>
      <c r="GN887" s="24"/>
      <c r="GO887" s="24"/>
      <c r="GP887" s="24"/>
      <c r="GQ887" s="24"/>
      <c r="GR887" s="24"/>
      <c r="GS887" s="24"/>
      <c r="GT887" s="24"/>
      <c r="GU887" s="24"/>
      <c r="GV887" s="24"/>
      <c r="GW887" s="24"/>
      <c r="GX887" s="24"/>
      <c r="GY887" s="24"/>
      <c r="GZ887" s="24"/>
      <c r="HA887" s="24"/>
      <c r="HB887" s="24"/>
      <c r="HC887" s="24"/>
      <c r="HD887" s="24"/>
      <c r="HE887" s="24"/>
      <c r="HF887" s="24"/>
      <c r="HG887" s="24"/>
      <c r="HH887" s="24"/>
      <c r="HI887" s="24"/>
      <c r="HJ887" s="24"/>
      <c r="HK887" s="24"/>
      <c r="HL887" s="24"/>
      <c r="HM887" s="24"/>
      <c r="HN887" s="24"/>
      <c r="HO887" s="24"/>
      <c r="HP887" s="24"/>
      <c r="HQ887" s="24"/>
      <c r="HR887" s="24"/>
      <c r="HS887" s="24"/>
      <c r="HT887" s="24"/>
      <c r="HU887" s="24"/>
      <c r="HV887" s="24"/>
      <c r="HW887" s="24"/>
      <c r="HX887" s="24"/>
      <c r="HY887" s="24"/>
      <c r="HZ887" s="24"/>
      <c r="IA887" s="24"/>
      <c r="IB887" s="24"/>
      <c r="IC887" s="24"/>
      <c r="ID887" s="24"/>
      <c r="IE887" s="24"/>
      <c r="IF887" s="24"/>
      <c r="IG887" s="24"/>
      <c r="IH887" s="24"/>
      <c r="II887" s="24"/>
      <c r="IJ887" s="24"/>
      <c r="IK887" s="24"/>
      <c r="IL887" s="24"/>
      <c r="IM887" s="24"/>
      <c r="IN887" s="24"/>
      <c r="IO887" s="24"/>
      <c r="IP887" s="24"/>
      <c r="IQ887" s="24"/>
      <c r="IR887" s="24"/>
      <c r="IS887" s="24"/>
      <c r="IT887" s="24"/>
      <c r="IU887" s="24"/>
      <c r="IV887" s="24"/>
    </row>
    <row r="888" spans="1:256" s="22" customFormat="1" ht="11.25">
      <c r="A888" s="24"/>
      <c r="B888" s="24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4"/>
      <c r="CP888" s="24"/>
      <c r="CQ888" s="24"/>
      <c r="CR888" s="24"/>
      <c r="CS888" s="24"/>
      <c r="CT888" s="24"/>
      <c r="CU888" s="24"/>
      <c r="CV888" s="24"/>
      <c r="CW888" s="24"/>
      <c r="CX888" s="24"/>
      <c r="CY888" s="24"/>
      <c r="CZ888" s="24"/>
      <c r="DA888" s="24"/>
      <c r="DB888" s="24"/>
      <c r="DC888" s="24"/>
      <c r="DD888" s="24"/>
      <c r="DE888" s="24"/>
      <c r="DF888" s="24"/>
      <c r="DG888" s="24"/>
      <c r="DH888" s="24"/>
      <c r="DI888" s="24"/>
      <c r="DJ888" s="24"/>
      <c r="DK888" s="24"/>
      <c r="DL888" s="24"/>
      <c r="DM888" s="24"/>
      <c r="DN888" s="24"/>
      <c r="DO888" s="24"/>
      <c r="DP888" s="24"/>
      <c r="DQ888" s="24"/>
      <c r="DR888" s="24"/>
      <c r="DS888" s="24"/>
      <c r="DT888" s="24"/>
      <c r="DU888" s="24"/>
      <c r="DV888" s="24"/>
      <c r="DW888" s="24"/>
      <c r="DX888" s="24"/>
      <c r="DY888" s="24"/>
      <c r="DZ888" s="24"/>
      <c r="EA888" s="24"/>
      <c r="EB888" s="24"/>
      <c r="EC888" s="24"/>
      <c r="ED888" s="24"/>
      <c r="EE888" s="24"/>
      <c r="EF888" s="24"/>
      <c r="EG888" s="24"/>
      <c r="EH888" s="24"/>
      <c r="EI888" s="24"/>
      <c r="EJ888" s="24"/>
      <c r="EK888" s="24"/>
      <c r="EL888" s="24"/>
      <c r="EM888" s="24"/>
      <c r="EN888" s="24"/>
      <c r="EO888" s="24"/>
      <c r="EP888" s="24"/>
      <c r="EQ888" s="24"/>
      <c r="ER888" s="24"/>
      <c r="ES888" s="24"/>
      <c r="ET888" s="24"/>
      <c r="EU888" s="24"/>
      <c r="EV888" s="24"/>
      <c r="EW888" s="24"/>
      <c r="EX888" s="24"/>
      <c r="EY888" s="24"/>
      <c r="EZ888" s="24"/>
      <c r="FA888" s="24"/>
      <c r="FB888" s="24"/>
      <c r="FC888" s="24"/>
      <c r="FD888" s="24"/>
      <c r="FE888" s="24"/>
      <c r="FF888" s="24"/>
      <c r="FG888" s="24"/>
      <c r="FH888" s="24"/>
      <c r="FI888" s="24"/>
      <c r="FJ888" s="24"/>
      <c r="FK888" s="24"/>
      <c r="FL888" s="24"/>
      <c r="FM888" s="24"/>
      <c r="FN888" s="24"/>
      <c r="FO888" s="24"/>
      <c r="FP888" s="24"/>
      <c r="FQ888" s="24"/>
      <c r="FR888" s="24"/>
      <c r="FS888" s="24"/>
      <c r="FT888" s="24"/>
      <c r="FU888" s="24"/>
      <c r="FV888" s="24"/>
      <c r="FW888" s="24"/>
      <c r="FX888" s="24"/>
      <c r="FY888" s="24"/>
      <c r="FZ888" s="24"/>
      <c r="GA888" s="24"/>
      <c r="GB888" s="24"/>
      <c r="GC888" s="24"/>
      <c r="GD888" s="24"/>
      <c r="GE888" s="24"/>
      <c r="GF888" s="24"/>
      <c r="GG888" s="24"/>
      <c r="GH888" s="24"/>
      <c r="GI888" s="24"/>
      <c r="GJ888" s="24"/>
      <c r="GK888" s="24"/>
      <c r="GL888" s="24"/>
      <c r="GM888" s="24"/>
      <c r="GN888" s="24"/>
      <c r="GO888" s="24"/>
      <c r="GP888" s="24"/>
      <c r="GQ888" s="24"/>
      <c r="GR888" s="24"/>
      <c r="GS888" s="24"/>
      <c r="GT888" s="24"/>
      <c r="GU888" s="24"/>
      <c r="GV888" s="24"/>
      <c r="GW888" s="24"/>
      <c r="GX888" s="24"/>
      <c r="GY888" s="24"/>
      <c r="GZ888" s="24"/>
      <c r="HA888" s="24"/>
      <c r="HB888" s="24"/>
      <c r="HC888" s="24"/>
      <c r="HD888" s="24"/>
      <c r="HE888" s="24"/>
      <c r="HF888" s="24"/>
      <c r="HG888" s="24"/>
      <c r="HH888" s="24"/>
      <c r="HI888" s="24"/>
      <c r="HJ888" s="24"/>
      <c r="HK888" s="24"/>
      <c r="HL888" s="24"/>
      <c r="HM888" s="24"/>
      <c r="HN888" s="24"/>
      <c r="HO888" s="24"/>
      <c r="HP888" s="24"/>
      <c r="HQ888" s="24"/>
      <c r="HR888" s="24"/>
      <c r="HS888" s="24"/>
      <c r="HT888" s="24"/>
      <c r="HU888" s="24"/>
      <c r="HV888" s="24"/>
      <c r="HW888" s="24"/>
      <c r="HX888" s="24"/>
      <c r="HY888" s="24"/>
      <c r="HZ888" s="24"/>
      <c r="IA888" s="24"/>
      <c r="IB888" s="24"/>
      <c r="IC888" s="24"/>
      <c r="ID888" s="24"/>
      <c r="IE888" s="24"/>
      <c r="IF888" s="24"/>
      <c r="IG888" s="24"/>
      <c r="IH888" s="24"/>
      <c r="II888" s="24"/>
      <c r="IJ888" s="24"/>
      <c r="IK888" s="24"/>
      <c r="IL888" s="24"/>
      <c r="IM888" s="24"/>
      <c r="IN888" s="24"/>
      <c r="IO888" s="24"/>
      <c r="IP888" s="24"/>
      <c r="IQ888" s="24"/>
      <c r="IR888" s="24"/>
      <c r="IS888" s="24"/>
      <c r="IT888" s="24"/>
      <c r="IU888" s="24"/>
      <c r="IV888" s="24"/>
    </row>
    <row r="889" spans="1:256" s="22" customFormat="1" ht="11.25">
      <c r="A889" s="24"/>
      <c r="B889" s="24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4"/>
      <c r="CP889" s="24"/>
      <c r="CQ889" s="24"/>
      <c r="CR889" s="24"/>
      <c r="CS889" s="24"/>
      <c r="CT889" s="24"/>
      <c r="CU889" s="24"/>
      <c r="CV889" s="24"/>
      <c r="CW889" s="24"/>
      <c r="CX889" s="24"/>
      <c r="CY889" s="24"/>
      <c r="CZ889" s="24"/>
      <c r="DA889" s="24"/>
      <c r="DB889" s="24"/>
      <c r="DC889" s="24"/>
      <c r="DD889" s="24"/>
      <c r="DE889" s="24"/>
      <c r="DF889" s="24"/>
      <c r="DG889" s="24"/>
      <c r="DH889" s="24"/>
      <c r="DI889" s="24"/>
      <c r="DJ889" s="24"/>
      <c r="DK889" s="24"/>
      <c r="DL889" s="24"/>
      <c r="DM889" s="24"/>
      <c r="DN889" s="24"/>
      <c r="DO889" s="24"/>
      <c r="DP889" s="24"/>
      <c r="DQ889" s="24"/>
      <c r="DR889" s="24"/>
      <c r="DS889" s="24"/>
      <c r="DT889" s="24"/>
      <c r="DU889" s="24"/>
      <c r="DV889" s="24"/>
      <c r="DW889" s="24"/>
      <c r="DX889" s="24"/>
      <c r="DY889" s="24"/>
      <c r="DZ889" s="24"/>
      <c r="EA889" s="24"/>
      <c r="EB889" s="24"/>
      <c r="EC889" s="24"/>
      <c r="ED889" s="24"/>
      <c r="EE889" s="24"/>
      <c r="EF889" s="24"/>
      <c r="EG889" s="24"/>
      <c r="EH889" s="24"/>
      <c r="EI889" s="24"/>
      <c r="EJ889" s="24"/>
      <c r="EK889" s="24"/>
      <c r="EL889" s="24"/>
      <c r="EM889" s="24"/>
      <c r="EN889" s="24"/>
      <c r="EO889" s="24"/>
      <c r="EP889" s="24"/>
      <c r="EQ889" s="24"/>
      <c r="ER889" s="24"/>
      <c r="ES889" s="24"/>
      <c r="ET889" s="24"/>
      <c r="EU889" s="24"/>
      <c r="EV889" s="24"/>
      <c r="EW889" s="24"/>
      <c r="EX889" s="24"/>
      <c r="EY889" s="24"/>
      <c r="EZ889" s="24"/>
      <c r="FA889" s="24"/>
      <c r="FB889" s="24"/>
      <c r="FC889" s="24"/>
      <c r="FD889" s="24"/>
      <c r="FE889" s="24"/>
      <c r="FF889" s="24"/>
      <c r="FG889" s="24"/>
      <c r="FH889" s="24"/>
      <c r="FI889" s="24"/>
      <c r="FJ889" s="24"/>
      <c r="FK889" s="24"/>
      <c r="FL889" s="24"/>
      <c r="FM889" s="24"/>
      <c r="FN889" s="24"/>
      <c r="FO889" s="24"/>
      <c r="FP889" s="24"/>
      <c r="FQ889" s="24"/>
      <c r="FR889" s="24"/>
      <c r="FS889" s="24"/>
      <c r="FT889" s="24"/>
      <c r="FU889" s="24"/>
      <c r="FV889" s="24"/>
      <c r="FW889" s="24"/>
      <c r="FX889" s="24"/>
      <c r="FY889" s="24"/>
      <c r="FZ889" s="24"/>
      <c r="GA889" s="24"/>
      <c r="GB889" s="24"/>
      <c r="GC889" s="24"/>
      <c r="GD889" s="24"/>
      <c r="GE889" s="24"/>
      <c r="GF889" s="24"/>
      <c r="GG889" s="24"/>
      <c r="GH889" s="24"/>
      <c r="GI889" s="24"/>
      <c r="GJ889" s="24"/>
      <c r="GK889" s="24"/>
      <c r="GL889" s="24"/>
      <c r="GM889" s="24"/>
      <c r="GN889" s="24"/>
      <c r="GO889" s="24"/>
      <c r="GP889" s="24"/>
      <c r="GQ889" s="24"/>
      <c r="GR889" s="24"/>
      <c r="GS889" s="24"/>
      <c r="GT889" s="24"/>
      <c r="GU889" s="24"/>
      <c r="GV889" s="24"/>
      <c r="GW889" s="24"/>
      <c r="GX889" s="24"/>
      <c r="GY889" s="24"/>
      <c r="GZ889" s="24"/>
      <c r="HA889" s="24"/>
      <c r="HB889" s="24"/>
      <c r="HC889" s="24"/>
      <c r="HD889" s="24"/>
      <c r="HE889" s="24"/>
      <c r="HF889" s="24"/>
      <c r="HG889" s="24"/>
      <c r="HH889" s="24"/>
      <c r="HI889" s="24"/>
      <c r="HJ889" s="24"/>
      <c r="HK889" s="24"/>
      <c r="HL889" s="24"/>
      <c r="HM889" s="24"/>
      <c r="HN889" s="24"/>
      <c r="HO889" s="24"/>
      <c r="HP889" s="24"/>
      <c r="HQ889" s="24"/>
      <c r="HR889" s="24"/>
      <c r="HS889" s="24"/>
      <c r="HT889" s="24"/>
      <c r="HU889" s="24"/>
      <c r="HV889" s="24"/>
      <c r="HW889" s="24"/>
      <c r="HX889" s="24"/>
      <c r="HY889" s="24"/>
      <c r="HZ889" s="24"/>
      <c r="IA889" s="24"/>
      <c r="IB889" s="24"/>
      <c r="IC889" s="24"/>
      <c r="ID889" s="24"/>
      <c r="IE889" s="24"/>
      <c r="IF889" s="24"/>
      <c r="IG889" s="24"/>
      <c r="IH889" s="24"/>
      <c r="II889" s="24"/>
      <c r="IJ889" s="24"/>
      <c r="IK889" s="24"/>
      <c r="IL889" s="24"/>
      <c r="IM889" s="24"/>
      <c r="IN889" s="24"/>
      <c r="IO889" s="24"/>
      <c r="IP889" s="24"/>
      <c r="IQ889" s="24"/>
      <c r="IR889" s="24"/>
      <c r="IS889" s="24"/>
      <c r="IT889" s="24"/>
      <c r="IU889" s="24"/>
      <c r="IV889" s="24"/>
    </row>
    <row r="890" spans="1:256" s="22" customFormat="1" ht="11.25">
      <c r="A890" s="24"/>
      <c r="B890" s="24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4"/>
      <c r="CP890" s="24"/>
      <c r="CQ890" s="24"/>
      <c r="CR890" s="24"/>
      <c r="CS890" s="24"/>
      <c r="CT890" s="24"/>
      <c r="CU890" s="24"/>
      <c r="CV890" s="24"/>
      <c r="CW890" s="24"/>
      <c r="CX890" s="24"/>
      <c r="CY890" s="24"/>
      <c r="CZ890" s="24"/>
      <c r="DA890" s="24"/>
      <c r="DB890" s="24"/>
      <c r="DC890" s="24"/>
      <c r="DD890" s="24"/>
      <c r="DE890" s="24"/>
      <c r="DF890" s="24"/>
      <c r="DG890" s="24"/>
      <c r="DH890" s="24"/>
      <c r="DI890" s="24"/>
      <c r="DJ890" s="24"/>
      <c r="DK890" s="24"/>
      <c r="DL890" s="24"/>
      <c r="DM890" s="24"/>
      <c r="DN890" s="24"/>
      <c r="DO890" s="24"/>
      <c r="DP890" s="24"/>
      <c r="DQ890" s="24"/>
      <c r="DR890" s="24"/>
      <c r="DS890" s="24"/>
      <c r="DT890" s="24"/>
      <c r="DU890" s="24"/>
      <c r="DV890" s="24"/>
      <c r="DW890" s="24"/>
      <c r="DX890" s="24"/>
      <c r="DY890" s="24"/>
      <c r="DZ890" s="24"/>
      <c r="EA890" s="24"/>
      <c r="EB890" s="24"/>
      <c r="EC890" s="24"/>
      <c r="ED890" s="24"/>
      <c r="EE890" s="24"/>
      <c r="EF890" s="24"/>
      <c r="EG890" s="24"/>
      <c r="EH890" s="24"/>
      <c r="EI890" s="24"/>
      <c r="EJ890" s="24"/>
      <c r="EK890" s="24"/>
      <c r="EL890" s="24"/>
      <c r="EM890" s="24"/>
      <c r="EN890" s="24"/>
      <c r="EO890" s="24"/>
      <c r="EP890" s="24"/>
      <c r="EQ890" s="24"/>
      <c r="ER890" s="24"/>
      <c r="ES890" s="24"/>
      <c r="ET890" s="24"/>
      <c r="EU890" s="24"/>
      <c r="EV890" s="24"/>
      <c r="EW890" s="24"/>
      <c r="EX890" s="24"/>
      <c r="EY890" s="24"/>
      <c r="EZ890" s="24"/>
      <c r="FA890" s="24"/>
      <c r="FB890" s="24"/>
      <c r="FC890" s="24"/>
      <c r="FD890" s="24"/>
      <c r="FE890" s="24"/>
      <c r="FF890" s="24"/>
      <c r="FG890" s="24"/>
      <c r="FH890" s="24"/>
      <c r="FI890" s="24"/>
      <c r="FJ890" s="24"/>
      <c r="FK890" s="24"/>
      <c r="FL890" s="24"/>
      <c r="FM890" s="24"/>
      <c r="FN890" s="24"/>
      <c r="FO890" s="24"/>
      <c r="FP890" s="24"/>
      <c r="FQ890" s="24"/>
      <c r="FR890" s="24"/>
      <c r="FS890" s="24"/>
      <c r="FT890" s="24"/>
      <c r="FU890" s="24"/>
      <c r="FV890" s="24"/>
      <c r="FW890" s="24"/>
      <c r="FX890" s="24"/>
      <c r="FY890" s="24"/>
      <c r="FZ890" s="24"/>
      <c r="GA890" s="24"/>
      <c r="GB890" s="24"/>
      <c r="GC890" s="24"/>
      <c r="GD890" s="24"/>
      <c r="GE890" s="24"/>
      <c r="GF890" s="24"/>
      <c r="GG890" s="24"/>
      <c r="GH890" s="24"/>
      <c r="GI890" s="24"/>
      <c r="GJ890" s="24"/>
      <c r="GK890" s="24"/>
      <c r="GL890" s="24"/>
      <c r="GM890" s="24"/>
      <c r="GN890" s="24"/>
      <c r="GO890" s="24"/>
      <c r="GP890" s="24"/>
      <c r="GQ890" s="24"/>
      <c r="GR890" s="24"/>
      <c r="GS890" s="24"/>
      <c r="GT890" s="24"/>
      <c r="GU890" s="24"/>
      <c r="GV890" s="24"/>
      <c r="GW890" s="24"/>
      <c r="GX890" s="24"/>
      <c r="GY890" s="24"/>
      <c r="GZ890" s="24"/>
      <c r="HA890" s="24"/>
      <c r="HB890" s="24"/>
      <c r="HC890" s="24"/>
      <c r="HD890" s="24"/>
      <c r="HE890" s="24"/>
      <c r="HF890" s="24"/>
      <c r="HG890" s="24"/>
      <c r="HH890" s="24"/>
      <c r="HI890" s="24"/>
      <c r="HJ890" s="24"/>
      <c r="HK890" s="24"/>
      <c r="HL890" s="24"/>
      <c r="HM890" s="24"/>
      <c r="HN890" s="24"/>
      <c r="HO890" s="24"/>
      <c r="HP890" s="24"/>
      <c r="HQ890" s="24"/>
      <c r="HR890" s="24"/>
      <c r="HS890" s="24"/>
      <c r="HT890" s="24"/>
      <c r="HU890" s="24"/>
      <c r="HV890" s="24"/>
      <c r="HW890" s="24"/>
      <c r="HX890" s="24"/>
      <c r="HY890" s="24"/>
      <c r="HZ890" s="24"/>
      <c r="IA890" s="24"/>
      <c r="IB890" s="24"/>
      <c r="IC890" s="24"/>
      <c r="ID890" s="24"/>
      <c r="IE890" s="24"/>
      <c r="IF890" s="24"/>
      <c r="IG890" s="24"/>
      <c r="IH890" s="24"/>
      <c r="II890" s="24"/>
      <c r="IJ890" s="24"/>
      <c r="IK890" s="24"/>
      <c r="IL890" s="24"/>
      <c r="IM890" s="24"/>
      <c r="IN890" s="24"/>
      <c r="IO890" s="24"/>
      <c r="IP890" s="24"/>
      <c r="IQ890" s="24"/>
      <c r="IR890" s="24"/>
      <c r="IS890" s="24"/>
      <c r="IT890" s="24"/>
      <c r="IU890" s="24"/>
      <c r="IV890" s="24"/>
    </row>
    <row r="891" spans="1:256" s="22" customFormat="1" ht="11.25">
      <c r="A891" s="24"/>
      <c r="B891" s="24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4"/>
      <c r="CP891" s="24"/>
      <c r="CQ891" s="24"/>
      <c r="CR891" s="24"/>
      <c r="CS891" s="24"/>
      <c r="CT891" s="24"/>
      <c r="CU891" s="24"/>
      <c r="CV891" s="24"/>
      <c r="CW891" s="24"/>
      <c r="CX891" s="24"/>
      <c r="CY891" s="24"/>
      <c r="CZ891" s="24"/>
      <c r="DA891" s="24"/>
      <c r="DB891" s="24"/>
      <c r="DC891" s="24"/>
      <c r="DD891" s="24"/>
      <c r="DE891" s="24"/>
      <c r="DF891" s="24"/>
      <c r="DG891" s="24"/>
      <c r="DH891" s="24"/>
      <c r="DI891" s="24"/>
      <c r="DJ891" s="24"/>
      <c r="DK891" s="24"/>
      <c r="DL891" s="24"/>
      <c r="DM891" s="24"/>
      <c r="DN891" s="24"/>
      <c r="DO891" s="24"/>
      <c r="DP891" s="24"/>
      <c r="DQ891" s="24"/>
      <c r="DR891" s="24"/>
      <c r="DS891" s="24"/>
      <c r="DT891" s="24"/>
      <c r="DU891" s="24"/>
      <c r="DV891" s="24"/>
      <c r="DW891" s="24"/>
      <c r="DX891" s="24"/>
      <c r="DY891" s="24"/>
      <c r="DZ891" s="24"/>
      <c r="EA891" s="24"/>
      <c r="EB891" s="24"/>
      <c r="EC891" s="24"/>
      <c r="ED891" s="24"/>
      <c r="EE891" s="24"/>
      <c r="EF891" s="24"/>
      <c r="EG891" s="24"/>
      <c r="EH891" s="24"/>
      <c r="EI891" s="24"/>
      <c r="EJ891" s="24"/>
      <c r="EK891" s="24"/>
      <c r="EL891" s="24"/>
      <c r="EM891" s="24"/>
      <c r="EN891" s="24"/>
      <c r="EO891" s="24"/>
      <c r="EP891" s="24"/>
      <c r="EQ891" s="24"/>
      <c r="ER891" s="24"/>
      <c r="ES891" s="24"/>
      <c r="ET891" s="24"/>
      <c r="EU891" s="24"/>
      <c r="EV891" s="24"/>
      <c r="EW891" s="24"/>
      <c r="EX891" s="24"/>
      <c r="EY891" s="24"/>
      <c r="EZ891" s="24"/>
      <c r="FA891" s="24"/>
      <c r="FB891" s="24"/>
      <c r="FC891" s="24"/>
      <c r="FD891" s="24"/>
      <c r="FE891" s="24"/>
      <c r="FF891" s="24"/>
      <c r="FG891" s="24"/>
      <c r="FH891" s="24"/>
      <c r="FI891" s="24"/>
      <c r="FJ891" s="24"/>
      <c r="FK891" s="24"/>
      <c r="FL891" s="24"/>
      <c r="FM891" s="24"/>
      <c r="FN891" s="24"/>
      <c r="FO891" s="24"/>
      <c r="FP891" s="24"/>
      <c r="FQ891" s="24"/>
      <c r="FR891" s="24"/>
      <c r="FS891" s="24"/>
      <c r="FT891" s="24"/>
      <c r="FU891" s="24"/>
      <c r="FV891" s="24"/>
      <c r="FW891" s="24"/>
      <c r="FX891" s="24"/>
      <c r="FY891" s="24"/>
      <c r="FZ891" s="24"/>
      <c r="GA891" s="24"/>
      <c r="GB891" s="24"/>
      <c r="GC891" s="24"/>
      <c r="GD891" s="24"/>
      <c r="GE891" s="24"/>
      <c r="GF891" s="24"/>
      <c r="GG891" s="24"/>
      <c r="GH891" s="24"/>
      <c r="GI891" s="24"/>
      <c r="GJ891" s="24"/>
      <c r="GK891" s="24"/>
      <c r="GL891" s="24"/>
      <c r="GM891" s="24"/>
      <c r="GN891" s="24"/>
      <c r="GO891" s="24"/>
      <c r="GP891" s="24"/>
      <c r="GQ891" s="24"/>
      <c r="GR891" s="24"/>
      <c r="GS891" s="24"/>
      <c r="GT891" s="24"/>
      <c r="GU891" s="24"/>
      <c r="GV891" s="24"/>
      <c r="GW891" s="24"/>
      <c r="GX891" s="24"/>
      <c r="GY891" s="24"/>
      <c r="GZ891" s="24"/>
      <c r="HA891" s="24"/>
      <c r="HB891" s="24"/>
      <c r="HC891" s="24"/>
      <c r="HD891" s="24"/>
      <c r="HE891" s="24"/>
      <c r="HF891" s="24"/>
      <c r="HG891" s="24"/>
      <c r="HH891" s="24"/>
      <c r="HI891" s="24"/>
      <c r="HJ891" s="24"/>
      <c r="HK891" s="24"/>
      <c r="HL891" s="24"/>
      <c r="HM891" s="24"/>
      <c r="HN891" s="24"/>
      <c r="HO891" s="24"/>
      <c r="HP891" s="24"/>
      <c r="HQ891" s="24"/>
      <c r="HR891" s="24"/>
      <c r="HS891" s="24"/>
      <c r="HT891" s="24"/>
      <c r="HU891" s="24"/>
      <c r="HV891" s="24"/>
      <c r="HW891" s="24"/>
      <c r="HX891" s="24"/>
      <c r="HY891" s="24"/>
      <c r="HZ891" s="24"/>
      <c r="IA891" s="24"/>
      <c r="IB891" s="24"/>
      <c r="IC891" s="24"/>
      <c r="ID891" s="24"/>
      <c r="IE891" s="24"/>
      <c r="IF891" s="24"/>
      <c r="IG891" s="24"/>
      <c r="IH891" s="24"/>
      <c r="II891" s="24"/>
      <c r="IJ891" s="24"/>
      <c r="IK891" s="24"/>
      <c r="IL891" s="24"/>
      <c r="IM891" s="24"/>
      <c r="IN891" s="24"/>
      <c r="IO891" s="24"/>
      <c r="IP891" s="24"/>
      <c r="IQ891" s="24"/>
      <c r="IR891" s="24"/>
      <c r="IS891" s="24"/>
      <c r="IT891" s="24"/>
      <c r="IU891" s="24"/>
      <c r="IV891" s="24"/>
    </row>
    <row r="892" spans="1:256" s="22" customFormat="1" ht="11.25">
      <c r="A892" s="24"/>
      <c r="B892" s="24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4"/>
      <c r="CP892" s="24"/>
      <c r="CQ892" s="24"/>
      <c r="CR892" s="24"/>
      <c r="CS892" s="24"/>
      <c r="CT892" s="24"/>
      <c r="CU892" s="24"/>
      <c r="CV892" s="24"/>
      <c r="CW892" s="24"/>
      <c r="CX892" s="24"/>
      <c r="CY892" s="24"/>
      <c r="CZ892" s="24"/>
      <c r="DA892" s="24"/>
      <c r="DB892" s="24"/>
      <c r="DC892" s="24"/>
      <c r="DD892" s="24"/>
      <c r="DE892" s="24"/>
      <c r="DF892" s="24"/>
      <c r="DG892" s="24"/>
      <c r="DH892" s="24"/>
      <c r="DI892" s="24"/>
      <c r="DJ892" s="24"/>
      <c r="DK892" s="24"/>
      <c r="DL892" s="24"/>
      <c r="DM892" s="24"/>
      <c r="DN892" s="24"/>
      <c r="DO892" s="24"/>
      <c r="DP892" s="24"/>
      <c r="DQ892" s="24"/>
      <c r="DR892" s="24"/>
      <c r="DS892" s="24"/>
      <c r="DT892" s="24"/>
      <c r="DU892" s="24"/>
      <c r="DV892" s="24"/>
      <c r="DW892" s="24"/>
      <c r="DX892" s="24"/>
      <c r="DY892" s="24"/>
      <c r="DZ892" s="24"/>
      <c r="EA892" s="24"/>
      <c r="EB892" s="24"/>
      <c r="EC892" s="24"/>
      <c r="ED892" s="24"/>
      <c r="EE892" s="24"/>
      <c r="EF892" s="24"/>
      <c r="EG892" s="24"/>
      <c r="EH892" s="24"/>
      <c r="EI892" s="24"/>
      <c r="EJ892" s="24"/>
      <c r="EK892" s="24"/>
      <c r="EL892" s="24"/>
      <c r="EM892" s="24"/>
      <c r="EN892" s="24"/>
      <c r="EO892" s="24"/>
      <c r="EP892" s="24"/>
      <c r="EQ892" s="24"/>
      <c r="ER892" s="24"/>
      <c r="ES892" s="24"/>
      <c r="ET892" s="24"/>
      <c r="EU892" s="24"/>
      <c r="EV892" s="24"/>
      <c r="EW892" s="24"/>
      <c r="EX892" s="24"/>
      <c r="EY892" s="24"/>
      <c r="EZ892" s="24"/>
      <c r="FA892" s="24"/>
      <c r="FB892" s="24"/>
      <c r="FC892" s="24"/>
      <c r="FD892" s="24"/>
      <c r="FE892" s="24"/>
      <c r="FF892" s="24"/>
      <c r="FG892" s="24"/>
      <c r="FH892" s="24"/>
      <c r="FI892" s="24"/>
      <c r="FJ892" s="24"/>
      <c r="FK892" s="24"/>
      <c r="FL892" s="24"/>
      <c r="FM892" s="24"/>
      <c r="FN892" s="24"/>
      <c r="FO892" s="24"/>
      <c r="FP892" s="24"/>
      <c r="FQ892" s="24"/>
      <c r="FR892" s="24"/>
      <c r="FS892" s="24"/>
      <c r="FT892" s="24"/>
      <c r="FU892" s="24"/>
      <c r="FV892" s="24"/>
      <c r="FW892" s="24"/>
      <c r="FX892" s="24"/>
      <c r="FY892" s="24"/>
      <c r="FZ892" s="24"/>
      <c r="GA892" s="24"/>
      <c r="GB892" s="24"/>
      <c r="GC892" s="24"/>
      <c r="GD892" s="24"/>
      <c r="GE892" s="24"/>
      <c r="GF892" s="24"/>
      <c r="GG892" s="24"/>
      <c r="GH892" s="24"/>
      <c r="GI892" s="24"/>
      <c r="GJ892" s="24"/>
      <c r="GK892" s="24"/>
      <c r="GL892" s="24"/>
      <c r="GM892" s="24"/>
      <c r="GN892" s="24"/>
      <c r="GO892" s="24"/>
      <c r="GP892" s="24"/>
      <c r="GQ892" s="24"/>
      <c r="GR892" s="24"/>
      <c r="GS892" s="24"/>
      <c r="GT892" s="24"/>
      <c r="GU892" s="24"/>
      <c r="GV892" s="24"/>
      <c r="GW892" s="24"/>
      <c r="GX892" s="24"/>
      <c r="GY892" s="24"/>
      <c r="GZ892" s="24"/>
      <c r="HA892" s="24"/>
      <c r="HB892" s="24"/>
      <c r="HC892" s="24"/>
      <c r="HD892" s="24"/>
      <c r="HE892" s="24"/>
      <c r="HF892" s="24"/>
      <c r="HG892" s="24"/>
      <c r="HH892" s="24"/>
      <c r="HI892" s="24"/>
      <c r="HJ892" s="24"/>
      <c r="HK892" s="24"/>
      <c r="HL892" s="24"/>
      <c r="HM892" s="24"/>
      <c r="HN892" s="24"/>
      <c r="HO892" s="24"/>
      <c r="HP892" s="24"/>
      <c r="HQ892" s="24"/>
      <c r="HR892" s="24"/>
      <c r="HS892" s="24"/>
      <c r="HT892" s="24"/>
      <c r="HU892" s="24"/>
      <c r="HV892" s="24"/>
      <c r="HW892" s="24"/>
      <c r="HX892" s="24"/>
      <c r="HY892" s="24"/>
      <c r="HZ892" s="24"/>
      <c r="IA892" s="24"/>
      <c r="IB892" s="24"/>
      <c r="IC892" s="24"/>
      <c r="ID892" s="24"/>
      <c r="IE892" s="24"/>
      <c r="IF892" s="24"/>
      <c r="IG892" s="24"/>
      <c r="IH892" s="24"/>
      <c r="II892" s="24"/>
      <c r="IJ892" s="24"/>
      <c r="IK892" s="24"/>
      <c r="IL892" s="24"/>
      <c r="IM892" s="24"/>
      <c r="IN892" s="24"/>
      <c r="IO892" s="24"/>
      <c r="IP892" s="24"/>
      <c r="IQ892" s="24"/>
      <c r="IR892" s="24"/>
      <c r="IS892" s="24"/>
      <c r="IT892" s="24"/>
      <c r="IU892" s="24"/>
      <c r="IV892" s="24"/>
    </row>
    <row r="893" spans="1:256" s="22" customFormat="1" ht="11.25">
      <c r="A893" s="24"/>
      <c r="B893" s="24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4"/>
      <c r="CP893" s="24"/>
      <c r="CQ893" s="24"/>
      <c r="CR893" s="24"/>
      <c r="CS893" s="24"/>
      <c r="CT893" s="24"/>
      <c r="CU893" s="24"/>
      <c r="CV893" s="24"/>
      <c r="CW893" s="24"/>
      <c r="CX893" s="24"/>
      <c r="CY893" s="24"/>
      <c r="CZ893" s="24"/>
      <c r="DA893" s="24"/>
      <c r="DB893" s="24"/>
      <c r="DC893" s="24"/>
      <c r="DD893" s="24"/>
      <c r="DE893" s="24"/>
      <c r="DF893" s="24"/>
      <c r="DG893" s="24"/>
      <c r="DH893" s="24"/>
      <c r="DI893" s="24"/>
      <c r="DJ893" s="24"/>
      <c r="DK893" s="24"/>
      <c r="DL893" s="24"/>
      <c r="DM893" s="24"/>
      <c r="DN893" s="24"/>
      <c r="DO893" s="24"/>
      <c r="DP893" s="24"/>
      <c r="DQ893" s="24"/>
      <c r="DR893" s="24"/>
      <c r="DS893" s="24"/>
      <c r="DT893" s="24"/>
      <c r="DU893" s="24"/>
      <c r="DV893" s="24"/>
      <c r="DW893" s="24"/>
      <c r="DX893" s="24"/>
      <c r="DY893" s="24"/>
      <c r="DZ893" s="24"/>
      <c r="EA893" s="24"/>
      <c r="EB893" s="24"/>
      <c r="EC893" s="24"/>
      <c r="ED893" s="24"/>
      <c r="EE893" s="24"/>
      <c r="EF893" s="24"/>
      <c r="EG893" s="24"/>
      <c r="EH893" s="24"/>
      <c r="EI893" s="24"/>
      <c r="EJ893" s="24"/>
      <c r="EK893" s="24"/>
      <c r="EL893" s="24"/>
      <c r="EM893" s="24"/>
      <c r="EN893" s="24"/>
      <c r="EO893" s="24"/>
      <c r="EP893" s="24"/>
      <c r="EQ893" s="24"/>
      <c r="ER893" s="24"/>
      <c r="ES893" s="24"/>
      <c r="ET893" s="24"/>
      <c r="EU893" s="24"/>
      <c r="EV893" s="24"/>
      <c r="EW893" s="24"/>
      <c r="EX893" s="24"/>
      <c r="EY893" s="24"/>
      <c r="EZ893" s="24"/>
      <c r="FA893" s="24"/>
      <c r="FB893" s="24"/>
      <c r="FC893" s="24"/>
      <c r="FD893" s="24"/>
      <c r="FE893" s="24"/>
      <c r="FF893" s="24"/>
      <c r="FG893" s="24"/>
      <c r="FH893" s="24"/>
      <c r="FI893" s="24"/>
      <c r="FJ893" s="24"/>
      <c r="FK893" s="24"/>
      <c r="FL893" s="24"/>
      <c r="FM893" s="24"/>
      <c r="FN893" s="24"/>
      <c r="FO893" s="24"/>
      <c r="FP893" s="24"/>
      <c r="FQ893" s="24"/>
      <c r="FR893" s="24"/>
      <c r="FS893" s="24"/>
      <c r="FT893" s="24"/>
      <c r="FU893" s="24"/>
      <c r="FV893" s="24"/>
      <c r="FW893" s="24"/>
      <c r="FX893" s="24"/>
      <c r="FY893" s="24"/>
      <c r="FZ893" s="24"/>
      <c r="GA893" s="24"/>
      <c r="GB893" s="24"/>
      <c r="GC893" s="24"/>
      <c r="GD893" s="24"/>
      <c r="GE893" s="24"/>
      <c r="GF893" s="24"/>
      <c r="GG893" s="24"/>
      <c r="GH893" s="24"/>
      <c r="GI893" s="24"/>
      <c r="GJ893" s="24"/>
      <c r="GK893" s="24"/>
      <c r="GL893" s="24"/>
      <c r="GM893" s="24"/>
      <c r="GN893" s="24"/>
      <c r="GO893" s="24"/>
      <c r="GP893" s="24"/>
      <c r="GQ893" s="24"/>
      <c r="GR893" s="24"/>
      <c r="GS893" s="24"/>
      <c r="GT893" s="24"/>
      <c r="GU893" s="24"/>
      <c r="GV893" s="24"/>
      <c r="GW893" s="24"/>
      <c r="GX893" s="24"/>
      <c r="GY893" s="24"/>
      <c r="GZ893" s="24"/>
      <c r="HA893" s="24"/>
      <c r="HB893" s="24"/>
      <c r="HC893" s="24"/>
      <c r="HD893" s="24"/>
      <c r="HE893" s="24"/>
      <c r="HF893" s="24"/>
      <c r="HG893" s="24"/>
      <c r="HH893" s="24"/>
      <c r="HI893" s="24"/>
      <c r="HJ893" s="24"/>
      <c r="HK893" s="24"/>
      <c r="HL893" s="24"/>
      <c r="HM893" s="24"/>
      <c r="HN893" s="24"/>
      <c r="HO893" s="24"/>
      <c r="HP893" s="24"/>
      <c r="HQ893" s="24"/>
      <c r="HR893" s="24"/>
      <c r="HS893" s="24"/>
      <c r="HT893" s="24"/>
      <c r="HU893" s="24"/>
      <c r="HV893" s="24"/>
      <c r="HW893" s="24"/>
      <c r="HX893" s="24"/>
      <c r="HY893" s="24"/>
      <c r="HZ893" s="24"/>
      <c r="IA893" s="24"/>
      <c r="IB893" s="24"/>
      <c r="IC893" s="24"/>
      <c r="ID893" s="24"/>
      <c r="IE893" s="24"/>
      <c r="IF893" s="24"/>
      <c r="IG893" s="24"/>
      <c r="IH893" s="24"/>
      <c r="II893" s="24"/>
      <c r="IJ893" s="24"/>
      <c r="IK893" s="24"/>
      <c r="IL893" s="24"/>
      <c r="IM893" s="24"/>
      <c r="IN893" s="24"/>
      <c r="IO893" s="24"/>
      <c r="IP893" s="24"/>
      <c r="IQ893" s="24"/>
      <c r="IR893" s="24"/>
      <c r="IS893" s="24"/>
      <c r="IT893" s="24"/>
      <c r="IU893" s="24"/>
      <c r="IV893" s="24"/>
    </row>
    <row r="894" spans="1:256" s="22" customFormat="1" ht="11.25">
      <c r="A894" s="24"/>
      <c r="B894" s="24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4"/>
      <c r="CP894" s="24"/>
      <c r="CQ894" s="24"/>
      <c r="CR894" s="24"/>
      <c r="CS894" s="24"/>
      <c r="CT894" s="24"/>
      <c r="CU894" s="24"/>
      <c r="CV894" s="24"/>
      <c r="CW894" s="24"/>
      <c r="CX894" s="24"/>
      <c r="CY894" s="24"/>
      <c r="CZ894" s="24"/>
      <c r="DA894" s="24"/>
      <c r="DB894" s="24"/>
      <c r="DC894" s="24"/>
      <c r="DD894" s="24"/>
      <c r="DE894" s="24"/>
      <c r="DF894" s="24"/>
      <c r="DG894" s="24"/>
      <c r="DH894" s="24"/>
      <c r="DI894" s="24"/>
      <c r="DJ894" s="24"/>
      <c r="DK894" s="24"/>
      <c r="DL894" s="24"/>
      <c r="DM894" s="24"/>
      <c r="DN894" s="24"/>
      <c r="DO894" s="24"/>
      <c r="DP894" s="24"/>
      <c r="DQ894" s="24"/>
      <c r="DR894" s="24"/>
      <c r="DS894" s="24"/>
      <c r="DT894" s="24"/>
      <c r="DU894" s="24"/>
      <c r="DV894" s="24"/>
      <c r="DW894" s="24"/>
      <c r="DX894" s="24"/>
      <c r="DY894" s="24"/>
      <c r="DZ894" s="24"/>
      <c r="EA894" s="24"/>
      <c r="EB894" s="24"/>
      <c r="EC894" s="24"/>
      <c r="ED894" s="24"/>
      <c r="EE894" s="24"/>
      <c r="EF894" s="24"/>
      <c r="EG894" s="24"/>
      <c r="EH894" s="24"/>
      <c r="EI894" s="24"/>
      <c r="EJ894" s="24"/>
      <c r="EK894" s="24"/>
      <c r="EL894" s="24"/>
      <c r="EM894" s="24"/>
      <c r="EN894" s="24"/>
      <c r="EO894" s="24"/>
      <c r="EP894" s="24"/>
      <c r="EQ894" s="24"/>
      <c r="ER894" s="24"/>
      <c r="ES894" s="24"/>
      <c r="ET894" s="24"/>
      <c r="EU894" s="24"/>
      <c r="EV894" s="24"/>
      <c r="EW894" s="24"/>
      <c r="EX894" s="24"/>
      <c r="EY894" s="24"/>
      <c r="EZ894" s="24"/>
      <c r="FA894" s="24"/>
      <c r="FB894" s="24"/>
      <c r="FC894" s="24"/>
      <c r="FD894" s="24"/>
      <c r="FE894" s="24"/>
      <c r="FF894" s="24"/>
      <c r="FG894" s="24"/>
      <c r="FH894" s="24"/>
      <c r="FI894" s="24"/>
      <c r="FJ894" s="24"/>
      <c r="FK894" s="24"/>
      <c r="FL894" s="24"/>
      <c r="FM894" s="24"/>
      <c r="FN894" s="24"/>
      <c r="FO894" s="24"/>
      <c r="FP894" s="24"/>
      <c r="FQ894" s="24"/>
      <c r="FR894" s="24"/>
      <c r="FS894" s="24"/>
      <c r="FT894" s="24"/>
      <c r="FU894" s="24"/>
      <c r="FV894" s="24"/>
      <c r="FW894" s="24"/>
      <c r="FX894" s="24"/>
      <c r="FY894" s="24"/>
      <c r="FZ894" s="24"/>
      <c r="GA894" s="24"/>
      <c r="GB894" s="24"/>
      <c r="GC894" s="24"/>
      <c r="GD894" s="24"/>
      <c r="GE894" s="24"/>
      <c r="GF894" s="24"/>
      <c r="GG894" s="24"/>
      <c r="GH894" s="24"/>
      <c r="GI894" s="24"/>
      <c r="GJ894" s="24"/>
      <c r="GK894" s="24"/>
      <c r="GL894" s="24"/>
      <c r="GM894" s="24"/>
      <c r="GN894" s="24"/>
      <c r="GO894" s="24"/>
      <c r="GP894" s="24"/>
      <c r="GQ894" s="24"/>
      <c r="GR894" s="24"/>
      <c r="GS894" s="24"/>
      <c r="GT894" s="24"/>
      <c r="GU894" s="24"/>
      <c r="GV894" s="24"/>
      <c r="GW894" s="24"/>
      <c r="GX894" s="24"/>
      <c r="GY894" s="24"/>
      <c r="GZ894" s="24"/>
      <c r="HA894" s="24"/>
      <c r="HB894" s="24"/>
      <c r="HC894" s="24"/>
      <c r="HD894" s="24"/>
      <c r="HE894" s="24"/>
      <c r="HF894" s="24"/>
      <c r="HG894" s="24"/>
      <c r="HH894" s="24"/>
      <c r="HI894" s="24"/>
      <c r="HJ894" s="24"/>
      <c r="HK894" s="24"/>
      <c r="HL894" s="24"/>
      <c r="HM894" s="24"/>
      <c r="HN894" s="24"/>
      <c r="HO894" s="24"/>
      <c r="HP894" s="24"/>
      <c r="HQ894" s="24"/>
      <c r="HR894" s="24"/>
      <c r="HS894" s="24"/>
      <c r="HT894" s="24"/>
      <c r="HU894" s="24"/>
      <c r="HV894" s="24"/>
      <c r="HW894" s="24"/>
      <c r="HX894" s="24"/>
      <c r="HY894" s="24"/>
      <c r="HZ894" s="24"/>
      <c r="IA894" s="24"/>
      <c r="IB894" s="24"/>
      <c r="IC894" s="24"/>
      <c r="ID894" s="24"/>
      <c r="IE894" s="24"/>
      <c r="IF894" s="24"/>
      <c r="IG894" s="24"/>
      <c r="IH894" s="24"/>
      <c r="II894" s="24"/>
      <c r="IJ894" s="24"/>
      <c r="IK894" s="24"/>
      <c r="IL894" s="24"/>
      <c r="IM894" s="24"/>
      <c r="IN894" s="24"/>
      <c r="IO894" s="24"/>
      <c r="IP894" s="24"/>
      <c r="IQ894" s="24"/>
      <c r="IR894" s="24"/>
      <c r="IS894" s="24"/>
      <c r="IT894" s="24"/>
      <c r="IU894" s="24"/>
      <c r="IV894" s="24"/>
    </row>
    <row r="895" spans="1:256" s="22" customFormat="1" ht="11.25">
      <c r="A895" s="24"/>
      <c r="B895" s="24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4"/>
      <c r="CP895" s="24"/>
      <c r="CQ895" s="24"/>
      <c r="CR895" s="24"/>
      <c r="CS895" s="24"/>
      <c r="CT895" s="24"/>
      <c r="CU895" s="24"/>
      <c r="CV895" s="24"/>
      <c r="CW895" s="24"/>
      <c r="CX895" s="24"/>
      <c r="CY895" s="24"/>
      <c r="CZ895" s="24"/>
      <c r="DA895" s="24"/>
      <c r="DB895" s="24"/>
      <c r="DC895" s="24"/>
      <c r="DD895" s="24"/>
      <c r="DE895" s="24"/>
      <c r="DF895" s="24"/>
      <c r="DG895" s="24"/>
      <c r="DH895" s="24"/>
      <c r="DI895" s="24"/>
      <c r="DJ895" s="24"/>
      <c r="DK895" s="24"/>
      <c r="DL895" s="24"/>
      <c r="DM895" s="24"/>
      <c r="DN895" s="24"/>
      <c r="DO895" s="24"/>
      <c r="DP895" s="24"/>
      <c r="DQ895" s="24"/>
      <c r="DR895" s="24"/>
      <c r="DS895" s="24"/>
      <c r="DT895" s="24"/>
      <c r="DU895" s="24"/>
      <c r="DV895" s="24"/>
      <c r="DW895" s="24"/>
      <c r="DX895" s="24"/>
      <c r="DY895" s="24"/>
      <c r="DZ895" s="24"/>
      <c r="EA895" s="24"/>
      <c r="EB895" s="24"/>
      <c r="EC895" s="24"/>
      <c r="ED895" s="24"/>
      <c r="EE895" s="24"/>
      <c r="EF895" s="24"/>
      <c r="EG895" s="24"/>
      <c r="EH895" s="24"/>
      <c r="EI895" s="24"/>
      <c r="EJ895" s="24"/>
      <c r="EK895" s="24"/>
      <c r="EL895" s="24"/>
      <c r="EM895" s="24"/>
      <c r="EN895" s="24"/>
      <c r="EO895" s="24"/>
      <c r="EP895" s="24"/>
      <c r="EQ895" s="24"/>
      <c r="ER895" s="24"/>
      <c r="ES895" s="24"/>
      <c r="ET895" s="24"/>
      <c r="EU895" s="24"/>
      <c r="EV895" s="24"/>
      <c r="EW895" s="24"/>
      <c r="EX895" s="24"/>
      <c r="EY895" s="24"/>
      <c r="EZ895" s="24"/>
      <c r="FA895" s="24"/>
      <c r="FB895" s="24"/>
      <c r="FC895" s="24"/>
      <c r="FD895" s="24"/>
      <c r="FE895" s="24"/>
      <c r="FF895" s="24"/>
      <c r="FG895" s="24"/>
      <c r="FH895" s="24"/>
      <c r="FI895" s="24"/>
      <c r="FJ895" s="24"/>
      <c r="FK895" s="24"/>
      <c r="FL895" s="24"/>
      <c r="FM895" s="24"/>
      <c r="FN895" s="24"/>
      <c r="FO895" s="24"/>
      <c r="FP895" s="24"/>
      <c r="FQ895" s="24"/>
      <c r="FR895" s="24"/>
      <c r="FS895" s="24"/>
      <c r="FT895" s="24"/>
      <c r="FU895" s="24"/>
      <c r="FV895" s="24"/>
      <c r="FW895" s="24"/>
      <c r="FX895" s="24"/>
      <c r="FY895" s="24"/>
      <c r="FZ895" s="24"/>
      <c r="GA895" s="24"/>
      <c r="GB895" s="24"/>
      <c r="GC895" s="24"/>
      <c r="GD895" s="24"/>
      <c r="GE895" s="24"/>
      <c r="GF895" s="24"/>
      <c r="GG895" s="24"/>
      <c r="GH895" s="24"/>
      <c r="GI895" s="24"/>
      <c r="GJ895" s="24"/>
      <c r="GK895" s="24"/>
      <c r="GL895" s="24"/>
      <c r="GM895" s="24"/>
      <c r="GN895" s="24"/>
      <c r="GO895" s="24"/>
      <c r="GP895" s="24"/>
      <c r="GQ895" s="24"/>
      <c r="GR895" s="24"/>
      <c r="GS895" s="24"/>
      <c r="GT895" s="24"/>
      <c r="GU895" s="24"/>
      <c r="GV895" s="24"/>
      <c r="GW895" s="24"/>
      <c r="GX895" s="24"/>
      <c r="GY895" s="24"/>
      <c r="GZ895" s="24"/>
      <c r="HA895" s="24"/>
      <c r="HB895" s="24"/>
      <c r="HC895" s="24"/>
      <c r="HD895" s="24"/>
      <c r="HE895" s="24"/>
      <c r="HF895" s="24"/>
      <c r="HG895" s="24"/>
      <c r="HH895" s="24"/>
      <c r="HI895" s="24"/>
      <c r="HJ895" s="24"/>
      <c r="HK895" s="24"/>
      <c r="HL895" s="24"/>
      <c r="HM895" s="24"/>
      <c r="HN895" s="24"/>
      <c r="HO895" s="24"/>
      <c r="HP895" s="24"/>
      <c r="HQ895" s="24"/>
      <c r="HR895" s="24"/>
      <c r="HS895" s="24"/>
      <c r="HT895" s="24"/>
      <c r="HU895" s="24"/>
      <c r="HV895" s="24"/>
      <c r="HW895" s="24"/>
      <c r="HX895" s="24"/>
      <c r="HY895" s="24"/>
      <c r="HZ895" s="24"/>
      <c r="IA895" s="24"/>
      <c r="IB895" s="24"/>
      <c r="IC895" s="24"/>
      <c r="ID895" s="24"/>
      <c r="IE895" s="24"/>
      <c r="IF895" s="24"/>
      <c r="IG895" s="24"/>
      <c r="IH895" s="24"/>
      <c r="II895" s="24"/>
      <c r="IJ895" s="24"/>
      <c r="IK895" s="24"/>
      <c r="IL895" s="24"/>
      <c r="IM895" s="24"/>
      <c r="IN895" s="24"/>
      <c r="IO895" s="24"/>
      <c r="IP895" s="24"/>
      <c r="IQ895" s="24"/>
      <c r="IR895" s="24"/>
      <c r="IS895" s="24"/>
      <c r="IT895" s="24"/>
      <c r="IU895" s="24"/>
      <c r="IV895" s="24"/>
    </row>
    <row r="896" spans="1:256" s="22" customFormat="1" ht="11.25">
      <c r="A896" s="24"/>
      <c r="B896" s="24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4"/>
      <c r="CP896" s="24"/>
      <c r="CQ896" s="24"/>
      <c r="CR896" s="24"/>
      <c r="CS896" s="24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4"/>
      <c r="DG896" s="24"/>
      <c r="DH896" s="24"/>
      <c r="DI896" s="24"/>
      <c r="DJ896" s="24"/>
      <c r="DK896" s="24"/>
      <c r="DL896" s="24"/>
      <c r="DM896" s="24"/>
      <c r="DN896" s="24"/>
      <c r="DO896" s="24"/>
      <c r="DP896" s="24"/>
      <c r="DQ896" s="24"/>
      <c r="DR896" s="24"/>
      <c r="DS896" s="24"/>
      <c r="DT896" s="24"/>
      <c r="DU896" s="24"/>
      <c r="DV896" s="24"/>
      <c r="DW896" s="24"/>
      <c r="DX896" s="24"/>
      <c r="DY896" s="24"/>
      <c r="DZ896" s="24"/>
      <c r="EA896" s="24"/>
      <c r="EB896" s="24"/>
      <c r="EC896" s="24"/>
      <c r="ED896" s="24"/>
      <c r="EE896" s="24"/>
      <c r="EF896" s="24"/>
      <c r="EG896" s="24"/>
      <c r="EH896" s="24"/>
      <c r="EI896" s="24"/>
      <c r="EJ896" s="24"/>
      <c r="EK896" s="24"/>
      <c r="EL896" s="24"/>
      <c r="EM896" s="24"/>
      <c r="EN896" s="24"/>
      <c r="EO896" s="24"/>
      <c r="EP896" s="24"/>
      <c r="EQ896" s="24"/>
      <c r="ER896" s="24"/>
      <c r="ES896" s="24"/>
      <c r="ET896" s="24"/>
      <c r="EU896" s="24"/>
      <c r="EV896" s="24"/>
      <c r="EW896" s="24"/>
      <c r="EX896" s="24"/>
      <c r="EY896" s="24"/>
      <c r="EZ896" s="24"/>
      <c r="FA896" s="24"/>
      <c r="FB896" s="24"/>
      <c r="FC896" s="24"/>
      <c r="FD896" s="24"/>
      <c r="FE896" s="24"/>
      <c r="FF896" s="24"/>
      <c r="FG896" s="24"/>
      <c r="FH896" s="24"/>
      <c r="FI896" s="24"/>
      <c r="FJ896" s="24"/>
      <c r="FK896" s="24"/>
      <c r="FL896" s="24"/>
      <c r="FM896" s="24"/>
      <c r="FN896" s="24"/>
      <c r="FO896" s="24"/>
      <c r="FP896" s="24"/>
      <c r="FQ896" s="24"/>
      <c r="FR896" s="24"/>
      <c r="FS896" s="24"/>
      <c r="FT896" s="24"/>
      <c r="FU896" s="24"/>
      <c r="FV896" s="24"/>
      <c r="FW896" s="24"/>
      <c r="FX896" s="24"/>
      <c r="FY896" s="24"/>
      <c r="FZ896" s="24"/>
      <c r="GA896" s="24"/>
      <c r="GB896" s="24"/>
      <c r="GC896" s="24"/>
      <c r="GD896" s="24"/>
      <c r="GE896" s="24"/>
      <c r="GF896" s="24"/>
      <c r="GG896" s="24"/>
      <c r="GH896" s="24"/>
      <c r="GI896" s="24"/>
      <c r="GJ896" s="24"/>
      <c r="GK896" s="24"/>
      <c r="GL896" s="24"/>
      <c r="GM896" s="24"/>
      <c r="GN896" s="24"/>
      <c r="GO896" s="24"/>
      <c r="GP896" s="24"/>
      <c r="GQ896" s="24"/>
      <c r="GR896" s="24"/>
      <c r="GS896" s="24"/>
      <c r="GT896" s="24"/>
      <c r="GU896" s="24"/>
      <c r="GV896" s="24"/>
      <c r="GW896" s="24"/>
      <c r="GX896" s="24"/>
      <c r="GY896" s="24"/>
      <c r="GZ896" s="24"/>
      <c r="HA896" s="24"/>
      <c r="HB896" s="24"/>
      <c r="HC896" s="24"/>
      <c r="HD896" s="24"/>
      <c r="HE896" s="24"/>
      <c r="HF896" s="24"/>
      <c r="HG896" s="24"/>
      <c r="HH896" s="24"/>
      <c r="HI896" s="24"/>
      <c r="HJ896" s="24"/>
      <c r="HK896" s="24"/>
      <c r="HL896" s="24"/>
      <c r="HM896" s="24"/>
      <c r="HN896" s="24"/>
      <c r="HO896" s="24"/>
      <c r="HP896" s="24"/>
      <c r="HQ896" s="24"/>
      <c r="HR896" s="24"/>
      <c r="HS896" s="24"/>
      <c r="HT896" s="24"/>
      <c r="HU896" s="24"/>
      <c r="HV896" s="24"/>
      <c r="HW896" s="24"/>
      <c r="HX896" s="24"/>
      <c r="HY896" s="24"/>
      <c r="HZ896" s="24"/>
      <c r="IA896" s="24"/>
      <c r="IB896" s="24"/>
      <c r="IC896" s="24"/>
      <c r="ID896" s="24"/>
      <c r="IE896" s="24"/>
      <c r="IF896" s="24"/>
      <c r="IG896" s="24"/>
      <c r="IH896" s="24"/>
      <c r="II896" s="24"/>
      <c r="IJ896" s="24"/>
      <c r="IK896" s="24"/>
      <c r="IL896" s="24"/>
      <c r="IM896" s="24"/>
      <c r="IN896" s="24"/>
      <c r="IO896" s="24"/>
      <c r="IP896" s="24"/>
      <c r="IQ896" s="24"/>
      <c r="IR896" s="24"/>
      <c r="IS896" s="24"/>
      <c r="IT896" s="24"/>
      <c r="IU896" s="24"/>
      <c r="IV896" s="24"/>
    </row>
    <row r="897" spans="1:256" s="22" customFormat="1" ht="11.25">
      <c r="A897" s="24"/>
      <c r="B897" s="24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4"/>
      <c r="CP897" s="24"/>
      <c r="CQ897" s="24"/>
      <c r="CR897" s="24"/>
      <c r="CS897" s="24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4"/>
      <c r="DG897" s="24"/>
      <c r="DH897" s="24"/>
      <c r="DI897" s="24"/>
      <c r="DJ897" s="24"/>
      <c r="DK897" s="24"/>
      <c r="DL897" s="24"/>
      <c r="DM897" s="24"/>
      <c r="DN897" s="24"/>
      <c r="DO897" s="24"/>
      <c r="DP897" s="24"/>
      <c r="DQ897" s="24"/>
      <c r="DR897" s="24"/>
      <c r="DS897" s="24"/>
      <c r="DT897" s="24"/>
      <c r="DU897" s="24"/>
      <c r="DV897" s="24"/>
      <c r="DW897" s="24"/>
      <c r="DX897" s="24"/>
      <c r="DY897" s="24"/>
      <c r="DZ897" s="24"/>
      <c r="EA897" s="24"/>
      <c r="EB897" s="24"/>
      <c r="EC897" s="24"/>
      <c r="ED897" s="24"/>
      <c r="EE897" s="24"/>
      <c r="EF897" s="24"/>
      <c r="EG897" s="24"/>
      <c r="EH897" s="24"/>
      <c r="EI897" s="24"/>
      <c r="EJ897" s="24"/>
      <c r="EK897" s="24"/>
      <c r="EL897" s="24"/>
      <c r="EM897" s="24"/>
      <c r="EN897" s="24"/>
      <c r="EO897" s="24"/>
      <c r="EP897" s="24"/>
      <c r="EQ897" s="24"/>
      <c r="ER897" s="24"/>
      <c r="ES897" s="24"/>
      <c r="ET897" s="24"/>
      <c r="EU897" s="24"/>
      <c r="EV897" s="24"/>
      <c r="EW897" s="24"/>
      <c r="EX897" s="24"/>
      <c r="EY897" s="24"/>
      <c r="EZ897" s="24"/>
      <c r="FA897" s="24"/>
      <c r="FB897" s="24"/>
      <c r="FC897" s="24"/>
      <c r="FD897" s="24"/>
      <c r="FE897" s="24"/>
      <c r="FF897" s="24"/>
      <c r="FG897" s="24"/>
      <c r="FH897" s="24"/>
      <c r="FI897" s="24"/>
      <c r="FJ897" s="24"/>
      <c r="FK897" s="24"/>
      <c r="FL897" s="24"/>
      <c r="FM897" s="24"/>
      <c r="FN897" s="24"/>
      <c r="FO897" s="24"/>
      <c r="FP897" s="24"/>
      <c r="FQ897" s="24"/>
      <c r="FR897" s="24"/>
      <c r="FS897" s="24"/>
      <c r="FT897" s="24"/>
      <c r="FU897" s="24"/>
      <c r="FV897" s="24"/>
      <c r="FW897" s="24"/>
      <c r="FX897" s="24"/>
      <c r="FY897" s="24"/>
      <c r="FZ897" s="24"/>
      <c r="GA897" s="24"/>
      <c r="GB897" s="24"/>
      <c r="GC897" s="24"/>
      <c r="GD897" s="24"/>
      <c r="GE897" s="24"/>
      <c r="GF897" s="24"/>
      <c r="GG897" s="24"/>
      <c r="GH897" s="24"/>
      <c r="GI897" s="24"/>
      <c r="GJ897" s="24"/>
      <c r="GK897" s="24"/>
      <c r="GL897" s="24"/>
      <c r="GM897" s="24"/>
      <c r="GN897" s="24"/>
      <c r="GO897" s="24"/>
      <c r="GP897" s="24"/>
      <c r="GQ897" s="24"/>
      <c r="GR897" s="24"/>
      <c r="GS897" s="24"/>
      <c r="GT897" s="24"/>
      <c r="GU897" s="24"/>
      <c r="GV897" s="24"/>
      <c r="GW897" s="24"/>
      <c r="GX897" s="24"/>
      <c r="GY897" s="24"/>
      <c r="GZ897" s="24"/>
      <c r="HA897" s="24"/>
      <c r="HB897" s="24"/>
      <c r="HC897" s="24"/>
      <c r="HD897" s="24"/>
      <c r="HE897" s="24"/>
      <c r="HF897" s="24"/>
      <c r="HG897" s="24"/>
      <c r="HH897" s="24"/>
      <c r="HI897" s="24"/>
      <c r="HJ897" s="24"/>
      <c r="HK897" s="24"/>
      <c r="HL897" s="24"/>
      <c r="HM897" s="24"/>
      <c r="HN897" s="24"/>
      <c r="HO897" s="24"/>
      <c r="HP897" s="24"/>
      <c r="HQ897" s="24"/>
      <c r="HR897" s="24"/>
      <c r="HS897" s="24"/>
      <c r="HT897" s="24"/>
      <c r="HU897" s="24"/>
      <c r="HV897" s="24"/>
      <c r="HW897" s="24"/>
      <c r="HX897" s="24"/>
      <c r="HY897" s="24"/>
      <c r="HZ897" s="24"/>
      <c r="IA897" s="24"/>
      <c r="IB897" s="24"/>
      <c r="IC897" s="24"/>
      <c r="ID897" s="24"/>
      <c r="IE897" s="24"/>
      <c r="IF897" s="24"/>
      <c r="IG897" s="24"/>
      <c r="IH897" s="24"/>
      <c r="II897" s="24"/>
      <c r="IJ897" s="24"/>
      <c r="IK897" s="24"/>
      <c r="IL897" s="24"/>
      <c r="IM897" s="24"/>
      <c r="IN897" s="24"/>
      <c r="IO897" s="24"/>
      <c r="IP897" s="24"/>
      <c r="IQ897" s="24"/>
      <c r="IR897" s="24"/>
      <c r="IS897" s="24"/>
      <c r="IT897" s="24"/>
      <c r="IU897" s="24"/>
      <c r="IV897" s="24"/>
    </row>
    <row r="898" spans="1:256" s="22" customFormat="1" ht="11.25">
      <c r="A898" s="24"/>
      <c r="B898" s="24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4"/>
      <c r="CP898" s="24"/>
      <c r="CQ898" s="24"/>
      <c r="CR898" s="24"/>
      <c r="CS898" s="24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4"/>
      <c r="DG898" s="24"/>
      <c r="DH898" s="24"/>
      <c r="DI898" s="24"/>
      <c r="DJ898" s="24"/>
      <c r="DK898" s="24"/>
      <c r="DL898" s="24"/>
      <c r="DM898" s="24"/>
      <c r="DN898" s="24"/>
      <c r="DO898" s="24"/>
      <c r="DP898" s="24"/>
      <c r="DQ898" s="24"/>
      <c r="DR898" s="24"/>
      <c r="DS898" s="24"/>
      <c r="DT898" s="24"/>
      <c r="DU898" s="24"/>
      <c r="DV898" s="24"/>
      <c r="DW898" s="24"/>
      <c r="DX898" s="24"/>
      <c r="DY898" s="24"/>
      <c r="DZ898" s="24"/>
      <c r="EA898" s="24"/>
      <c r="EB898" s="24"/>
      <c r="EC898" s="24"/>
      <c r="ED898" s="24"/>
      <c r="EE898" s="24"/>
      <c r="EF898" s="24"/>
      <c r="EG898" s="24"/>
      <c r="EH898" s="24"/>
      <c r="EI898" s="24"/>
      <c r="EJ898" s="24"/>
      <c r="EK898" s="24"/>
      <c r="EL898" s="24"/>
      <c r="EM898" s="24"/>
      <c r="EN898" s="24"/>
      <c r="EO898" s="24"/>
      <c r="EP898" s="24"/>
      <c r="EQ898" s="24"/>
      <c r="ER898" s="24"/>
      <c r="ES898" s="24"/>
      <c r="ET898" s="24"/>
      <c r="EU898" s="24"/>
      <c r="EV898" s="24"/>
      <c r="EW898" s="24"/>
      <c r="EX898" s="24"/>
      <c r="EY898" s="24"/>
      <c r="EZ898" s="24"/>
      <c r="FA898" s="24"/>
      <c r="FB898" s="24"/>
      <c r="FC898" s="24"/>
      <c r="FD898" s="24"/>
      <c r="FE898" s="24"/>
      <c r="FF898" s="24"/>
      <c r="FG898" s="24"/>
      <c r="FH898" s="24"/>
      <c r="FI898" s="24"/>
      <c r="FJ898" s="24"/>
      <c r="FK898" s="24"/>
      <c r="FL898" s="24"/>
      <c r="FM898" s="24"/>
      <c r="FN898" s="24"/>
      <c r="FO898" s="24"/>
      <c r="FP898" s="24"/>
      <c r="FQ898" s="24"/>
      <c r="FR898" s="24"/>
      <c r="FS898" s="24"/>
      <c r="FT898" s="24"/>
      <c r="FU898" s="24"/>
      <c r="FV898" s="24"/>
      <c r="FW898" s="24"/>
      <c r="FX898" s="24"/>
      <c r="FY898" s="24"/>
      <c r="FZ898" s="24"/>
      <c r="GA898" s="24"/>
      <c r="GB898" s="24"/>
      <c r="GC898" s="24"/>
      <c r="GD898" s="24"/>
      <c r="GE898" s="24"/>
      <c r="GF898" s="24"/>
      <c r="GG898" s="24"/>
      <c r="GH898" s="24"/>
      <c r="GI898" s="24"/>
      <c r="GJ898" s="24"/>
      <c r="GK898" s="24"/>
      <c r="GL898" s="24"/>
      <c r="GM898" s="24"/>
      <c r="GN898" s="24"/>
      <c r="GO898" s="24"/>
      <c r="GP898" s="24"/>
      <c r="GQ898" s="24"/>
      <c r="GR898" s="24"/>
      <c r="GS898" s="24"/>
      <c r="GT898" s="24"/>
      <c r="GU898" s="24"/>
      <c r="GV898" s="24"/>
      <c r="GW898" s="24"/>
      <c r="GX898" s="24"/>
      <c r="GY898" s="24"/>
      <c r="GZ898" s="24"/>
      <c r="HA898" s="24"/>
      <c r="HB898" s="24"/>
      <c r="HC898" s="24"/>
      <c r="HD898" s="24"/>
      <c r="HE898" s="24"/>
      <c r="HF898" s="24"/>
      <c r="HG898" s="24"/>
      <c r="HH898" s="24"/>
      <c r="HI898" s="24"/>
      <c r="HJ898" s="24"/>
      <c r="HK898" s="24"/>
      <c r="HL898" s="24"/>
      <c r="HM898" s="24"/>
      <c r="HN898" s="24"/>
      <c r="HO898" s="24"/>
      <c r="HP898" s="24"/>
      <c r="HQ898" s="24"/>
      <c r="HR898" s="24"/>
      <c r="HS898" s="24"/>
      <c r="HT898" s="24"/>
      <c r="HU898" s="24"/>
      <c r="HV898" s="24"/>
      <c r="HW898" s="24"/>
      <c r="HX898" s="24"/>
      <c r="HY898" s="24"/>
      <c r="HZ898" s="24"/>
      <c r="IA898" s="24"/>
      <c r="IB898" s="24"/>
      <c r="IC898" s="24"/>
      <c r="ID898" s="24"/>
      <c r="IE898" s="24"/>
      <c r="IF898" s="24"/>
      <c r="IG898" s="24"/>
      <c r="IH898" s="24"/>
      <c r="II898" s="24"/>
      <c r="IJ898" s="24"/>
      <c r="IK898" s="24"/>
      <c r="IL898" s="24"/>
      <c r="IM898" s="24"/>
      <c r="IN898" s="24"/>
      <c r="IO898" s="24"/>
      <c r="IP898" s="24"/>
      <c r="IQ898" s="24"/>
      <c r="IR898" s="24"/>
      <c r="IS898" s="24"/>
      <c r="IT898" s="24"/>
      <c r="IU898" s="24"/>
      <c r="IV898" s="24"/>
    </row>
    <row r="899" spans="1:256" s="22" customFormat="1" ht="11.25">
      <c r="A899" s="24"/>
      <c r="B899" s="24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4"/>
      <c r="CP899" s="24"/>
      <c r="CQ899" s="24"/>
      <c r="CR899" s="24"/>
      <c r="CS899" s="24"/>
      <c r="CT899" s="24"/>
      <c r="CU899" s="24"/>
      <c r="CV899" s="24"/>
      <c r="CW899" s="24"/>
      <c r="CX899" s="24"/>
      <c r="CY899" s="24"/>
      <c r="CZ899" s="24"/>
      <c r="DA899" s="24"/>
      <c r="DB899" s="24"/>
      <c r="DC899" s="24"/>
      <c r="DD899" s="24"/>
      <c r="DE899" s="24"/>
      <c r="DF899" s="24"/>
      <c r="DG899" s="24"/>
      <c r="DH899" s="24"/>
      <c r="DI899" s="24"/>
      <c r="DJ899" s="24"/>
      <c r="DK899" s="24"/>
      <c r="DL899" s="24"/>
      <c r="DM899" s="24"/>
      <c r="DN899" s="24"/>
      <c r="DO899" s="24"/>
      <c r="DP899" s="24"/>
      <c r="DQ899" s="24"/>
      <c r="DR899" s="24"/>
      <c r="DS899" s="24"/>
      <c r="DT899" s="24"/>
      <c r="DU899" s="24"/>
      <c r="DV899" s="24"/>
      <c r="DW899" s="24"/>
      <c r="DX899" s="24"/>
      <c r="DY899" s="24"/>
      <c r="DZ899" s="24"/>
      <c r="EA899" s="24"/>
      <c r="EB899" s="24"/>
      <c r="EC899" s="24"/>
      <c r="ED899" s="24"/>
      <c r="EE899" s="24"/>
      <c r="EF899" s="24"/>
      <c r="EG899" s="24"/>
      <c r="EH899" s="24"/>
      <c r="EI899" s="24"/>
      <c r="EJ899" s="24"/>
      <c r="EK899" s="24"/>
      <c r="EL899" s="24"/>
      <c r="EM899" s="24"/>
      <c r="EN899" s="24"/>
      <c r="EO899" s="24"/>
      <c r="EP899" s="24"/>
      <c r="EQ899" s="24"/>
      <c r="ER899" s="24"/>
      <c r="ES899" s="24"/>
      <c r="ET899" s="24"/>
      <c r="EU899" s="24"/>
      <c r="EV899" s="24"/>
      <c r="EW899" s="24"/>
      <c r="EX899" s="24"/>
      <c r="EY899" s="24"/>
      <c r="EZ899" s="24"/>
      <c r="FA899" s="24"/>
      <c r="FB899" s="24"/>
      <c r="FC899" s="24"/>
      <c r="FD899" s="24"/>
      <c r="FE899" s="24"/>
      <c r="FF899" s="24"/>
      <c r="FG899" s="24"/>
      <c r="FH899" s="24"/>
      <c r="FI899" s="24"/>
      <c r="FJ899" s="24"/>
      <c r="FK899" s="24"/>
      <c r="FL899" s="24"/>
      <c r="FM899" s="24"/>
      <c r="FN899" s="24"/>
      <c r="FO899" s="24"/>
      <c r="FP899" s="24"/>
      <c r="FQ899" s="24"/>
      <c r="FR899" s="24"/>
      <c r="FS899" s="24"/>
      <c r="FT899" s="24"/>
      <c r="FU899" s="24"/>
      <c r="FV899" s="24"/>
      <c r="FW899" s="24"/>
      <c r="FX899" s="24"/>
      <c r="FY899" s="24"/>
      <c r="FZ899" s="24"/>
      <c r="GA899" s="24"/>
      <c r="GB899" s="24"/>
      <c r="GC899" s="24"/>
      <c r="GD899" s="24"/>
      <c r="GE899" s="24"/>
      <c r="GF899" s="24"/>
      <c r="GG899" s="24"/>
      <c r="GH899" s="24"/>
      <c r="GI899" s="24"/>
      <c r="GJ899" s="24"/>
      <c r="GK899" s="24"/>
      <c r="GL899" s="24"/>
      <c r="GM899" s="24"/>
      <c r="GN899" s="24"/>
      <c r="GO899" s="24"/>
      <c r="GP899" s="24"/>
      <c r="GQ899" s="24"/>
      <c r="GR899" s="24"/>
      <c r="GS899" s="24"/>
      <c r="GT899" s="24"/>
      <c r="GU899" s="24"/>
      <c r="GV899" s="24"/>
      <c r="GW899" s="24"/>
      <c r="GX899" s="24"/>
      <c r="GY899" s="24"/>
      <c r="GZ899" s="24"/>
      <c r="HA899" s="24"/>
      <c r="HB899" s="24"/>
      <c r="HC899" s="24"/>
      <c r="HD899" s="24"/>
      <c r="HE899" s="24"/>
      <c r="HF899" s="24"/>
      <c r="HG899" s="24"/>
      <c r="HH899" s="24"/>
      <c r="HI899" s="24"/>
      <c r="HJ899" s="24"/>
      <c r="HK899" s="24"/>
      <c r="HL899" s="24"/>
      <c r="HM899" s="24"/>
      <c r="HN899" s="24"/>
      <c r="HO899" s="24"/>
      <c r="HP899" s="24"/>
      <c r="HQ899" s="24"/>
      <c r="HR899" s="24"/>
      <c r="HS899" s="24"/>
      <c r="HT899" s="24"/>
      <c r="HU899" s="24"/>
      <c r="HV899" s="24"/>
      <c r="HW899" s="24"/>
      <c r="HX899" s="24"/>
      <c r="HY899" s="24"/>
      <c r="HZ899" s="24"/>
      <c r="IA899" s="24"/>
      <c r="IB899" s="24"/>
      <c r="IC899" s="24"/>
      <c r="ID899" s="24"/>
      <c r="IE899" s="24"/>
      <c r="IF899" s="24"/>
      <c r="IG899" s="24"/>
      <c r="IH899" s="24"/>
      <c r="II899" s="24"/>
      <c r="IJ899" s="24"/>
      <c r="IK899" s="24"/>
      <c r="IL899" s="24"/>
      <c r="IM899" s="24"/>
      <c r="IN899" s="24"/>
      <c r="IO899" s="24"/>
      <c r="IP899" s="24"/>
      <c r="IQ899" s="24"/>
      <c r="IR899" s="24"/>
      <c r="IS899" s="24"/>
      <c r="IT899" s="24"/>
      <c r="IU899" s="24"/>
      <c r="IV899" s="24"/>
    </row>
    <row r="900" spans="1:256" s="22" customFormat="1" ht="11.25">
      <c r="A900" s="24"/>
      <c r="B900" s="24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4"/>
      <c r="CP900" s="24"/>
      <c r="CQ900" s="24"/>
      <c r="CR900" s="24"/>
      <c r="CS900" s="24"/>
      <c r="CT900" s="24"/>
      <c r="CU900" s="24"/>
      <c r="CV900" s="24"/>
      <c r="CW900" s="24"/>
      <c r="CX900" s="24"/>
      <c r="CY900" s="24"/>
      <c r="CZ900" s="24"/>
      <c r="DA900" s="24"/>
      <c r="DB900" s="24"/>
      <c r="DC900" s="24"/>
      <c r="DD900" s="24"/>
      <c r="DE900" s="24"/>
      <c r="DF900" s="24"/>
      <c r="DG900" s="24"/>
      <c r="DH900" s="24"/>
      <c r="DI900" s="24"/>
      <c r="DJ900" s="24"/>
      <c r="DK900" s="24"/>
      <c r="DL900" s="24"/>
      <c r="DM900" s="24"/>
      <c r="DN900" s="24"/>
      <c r="DO900" s="24"/>
      <c r="DP900" s="24"/>
      <c r="DQ900" s="24"/>
      <c r="DR900" s="24"/>
      <c r="DS900" s="24"/>
      <c r="DT900" s="24"/>
      <c r="DU900" s="24"/>
      <c r="DV900" s="24"/>
      <c r="DW900" s="24"/>
      <c r="DX900" s="24"/>
      <c r="DY900" s="24"/>
      <c r="DZ900" s="24"/>
      <c r="EA900" s="24"/>
      <c r="EB900" s="24"/>
      <c r="EC900" s="24"/>
      <c r="ED900" s="24"/>
      <c r="EE900" s="24"/>
      <c r="EF900" s="24"/>
      <c r="EG900" s="24"/>
      <c r="EH900" s="24"/>
      <c r="EI900" s="24"/>
      <c r="EJ900" s="24"/>
      <c r="EK900" s="24"/>
      <c r="EL900" s="24"/>
      <c r="EM900" s="24"/>
      <c r="EN900" s="24"/>
      <c r="EO900" s="24"/>
      <c r="EP900" s="24"/>
      <c r="EQ900" s="24"/>
      <c r="ER900" s="24"/>
      <c r="ES900" s="24"/>
      <c r="ET900" s="24"/>
      <c r="EU900" s="24"/>
      <c r="EV900" s="24"/>
      <c r="EW900" s="24"/>
      <c r="EX900" s="24"/>
      <c r="EY900" s="24"/>
      <c r="EZ900" s="24"/>
      <c r="FA900" s="24"/>
      <c r="FB900" s="24"/>
      <c r="FC900" s="24"/>
      <c r="FD900" s="24"/>
      <c r="FE900" s="24"/>
      <c r="FF900" s="24"/>
      <c r="FG900" s="24"/>
      <c r="FH900" s="24"/>
      <c r="FI900" s="24"/>
      <c r="FJ900" s="24"/>
      <c r="FK900" s="24"/>
      <c r="FL900" s="24"/>
      <c r="FM900" s="24"/>
      <c r="FN900" s="24"/>
      <c r="FO900" s="24"/>
      <c r="FP900" s="24"/>
      <c r="FQ900" s="24"/>
      <c r="FR900" s="24"/>
      <c r="FS900" s="24"/>
      <c r="FT900" s="24"/>
      <c r="FU900" s="24"/>
      <c r="FV900" s="24"/>
      <c r="FW900" s="24"/>
      <c r="FX900" s="24"/>
      <c r="FY900" s="24"/>
      <c r="FZ900" s="24"/>
      <c r="GA900" s="24"/>
      <c r="GB900" s="24"/>
      <c r="GC900" s="24"/>
      <c r="GD900" s="24"/>
      <c r="GE900" s="24"/>
      <c r="GF900" s="24"/>
      <c r="GG900" s="24"/>
      <c r="GH900" s="24"/>
      <c r="GI900" s="24"/>
      <c r="GJ900" s="24"/>
      <c r="GK900" s="24"/>
      <c r="GL900" s="24"/>
      <c r="GM900" s="24"/>
      <c r="GN900" s="24"/>
      <c r="GO900" s="24"/>
      <c r="GP900" s="24"/>
      <c r="GQ900" s="24"/>
      <c r="GR900" s="24"/>
      <c r="GS900" s="24"/>
      <c r="GT900" s="24"/>
      <c r="GU900" s="24"/>
      <c r="GV900" s="24"/>
      <c r="GW900" s="24"/>
      <c r="GX900" s="24"/>
      <c r="GY900" s="24"/>
      <c r="GZ900" s="24"/>
      <c r="HA900" s="24"/>
      <c r="HB900" s="24"/>
      <c r="HC900" s="24"/>
      <c r="HD900" s="24"/>
      <c r="HE900" s="24"/>
      <c r="HF900" s="24"/>
      <c r="HG900" s="24"/>
      <c r="HH900" s="24"/>
      <c r="HI900" s="24"/>
      <c r="HJ900" s="24"/>
      <c r="HK900" s="24"/>
      <c r="HL900" s="24"/>
      <c r="HM900" s="24"/>
      <c r="HN900" s="24"/>
      <c r="HO900" s="24"/>
      <c r="HP900" s="24"/>
      <c r="HQ900" s="24"/>
      <c r="HR900" s="24"/>
      <c r="HS900" s="24"/>
      <c r="HT900" s="24"/>
      <c r="HU900" s="24"/>
      <c r="HV900" s="24"/>
      <c r="HW900" s="24"/>
      <c r="HX900" s="24"/>
      <c r="HY900" s="24"/>
      <c r="HZ900" s="24"/>
      <c r="IA900" s="24"/>
      <c r="IB900" s="24"/>
      <c r="IC900" s="24"/>
      <c r="ID900" s="24"/>
      <c r="IE900" s="24"/>
      <c r="IF900" s="24"/>
      <c r="IG900" s="24"/>
      <c r="IH900" s="24"/>
      <c r="II900" s="24"/>
      <c r="IJ900" s="24"/>
      <c r="IK900" s="24"/>
      <c r="IL900" s="24"/>
      <c r="IM900" s="24"/>
      <c r="IN900" s="24"/>
      <c r="IO900" s="24"/>
      <c r="IP900" s="24"/>
      <c r="IQ900" s="24"/>
      <c r="IR900" s="24"/>
      <c r="IS900" s="24"/>
      <c r="IT900" s="24"/>
      <c r="IU900" s="24"/>
      <c r="IV900" s="24"/>
    </row>
    <row r="901" spans="1:256" s="22" customFormat="1" ht="11.25">
      <c r="A901" s="24"/>
      <c r="B901" s="24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4"/>
      <c r="CP901" s="24"/>
      <c r="CQ901" s="24"/>
      <c r="CR901" s="24"/>
      <c r="CS901" s="24"/>
      <c r="CT901" s="24"/>
      <c r="CU901" s="24"/>
      <c r="CV901" s="24"/>
      <c r="CW901" s="24"/>
      <c r="CX901" s="24"/>
      <c r="CY901" s="24"/>
      <c r="CZ901" s="24"/>
      <c r="DA901" s="24"/>
      <c r="DB901" s="24"/>
      <c r="DC901" s="24"/>
      <c r="DD901" s="24"/>
      <c r="DE901" s="24"/>
      <c r="DF901" s="24"/>
      <c r="DG901" s="24"/>
      <c r="DH901" s="24"/>
      <c r="DI901" s="24"/>
      <c r="DJ901" s="24"/>
      <c r="DK901" s="24"/>
      <c r="DL901" s="24"/>
      <c r="DM901" s="24"/>
      <c r="DN901" s="24"/>
      <c r="DO901" s="24"/>
      <c r="DP901" s="24"/>
      <c r="DQ901" s="24"/>
      <c r="DR901" s="24"/>
      <c r="DS901" s="24"/>
      <c r="DT901" s="24"/>
      <c r="DU901" s="24"/>
      <c r="DV901" s="24"/>
      <c r="DW901" s="24"/>
      <c r="DX901" s="24"/>
      <c r="DY901" s="24"/>
      <c r="DZ901" s="24"/>
      <c r="EA901" s="24"/>
      <c r="EB901" s="24"/>
      <c r="EC901" s="24"/>
      <c r="ED901" s="24"/>
      <c r="EE901" s="24"/>
      <c r="EF901" s="24"/>
      <c r="EG901" s="24"/>
      <c r="EH901" s="24"/>
      <c r="EI901" s="24"/>
      <c r="EJ901" s="24"/>
      <c r="EK901" s="24"/>
      <c r="EL901" s="24"/>
      <c r="EM901" s="24"/>
      <c r="EN901" s="24"/>
      <c r="EO901" s="24"/>
      <c r="EP901" s="24"/>
      <c r="EQ901" s="24"/>
      <c r="ER901" s="24"/>
      <c r="ES901" s="24"/>
      <c r="ET901" s="24"/>
      <c r="EU901" s="24"/>
      <c r="EV901" s="24"/>
      <c r="EW901" s="24"/>
      <c r="EX901" s="24"/>
      <c r="EY901" s="24"/>
      <c r="EZ901" s="24"/>
      <c r="FA901" s="24"/>
      <c r="FB901" s="24"/>
      <c r="FC901" s="24"/>
      <c r="FD901" s="24"/>
      <c r="FE901" s="24"/>
      <c r="FF901" s="24"/>
      <c r="FG901" s="24"/>
      <c r="FH901" s="24"/>
      <c r="FI901" s="24"/>
      <c r="FJ901" s="24"/>
      <c r="FK901" s="24"/>
      <c r="FL901" s="24"/>
      <c r="FM901" s="24"/>
      <c r="FN901" s="24"/>
      <c r="FO901" s="24"/>
      <c r="FP901" s="24"/>
      <c r="FQ901" s="24"/>
      <c r="FR901" s="24"/>
      <c r="FS901" s="24"/>
      <c r="FT901" s="24"/>
      <c r="FU901" s="24"/>
      <c r="FV901" s="24"/>
      <c r="FW901" s="24"/>
      <c r="FX901" s="24"/>
      <c r="FY901" s="24"/>
      <c r="FZ901" s="24"/>
      <c r="GA901" s="24"/>
      <c r="GB901" s="24"/>
      <c r="GC901" s="24"/>
      <c r="GD901" s="24"/>
      <c r="GE901" s="24"/>
      <c r="GF901" s="24"/>
      <c r="GG901" s="24"/>
      <c r="GH901" s="24"/>
      <c r="GI901" s="24"/>
      <c r="GJ901" s="24"/>
      <c r="GK901" s="24"/>
      <c r="GL901" s="24"/>
      <c r="GM901" s="24"/>
      <c r="GN901" s="24"/>
      <c r="GO901" s="24"/>
      <c r="GP901" s="24"/>
      <c r="GQ901" s="24"/>
      <c r="GR901" s="24"/>
      <c r="GS901" s="24"/>
      <c r="GT901" s="24"/>
      <c r="GU901" s="24"/>
      <c r="GV901" s="24"/>
      <c r="GW901" s="24"/>
      <c r="GX901" s="24"/>
      <c r="GY901" s="24"/>
      <c r="GZ901" s="24"/>
      <c r="HA901" s="24"/>
      <c r="HB901" s="24"/>
      <c r="HC901" s="24"/>
      <c r="HD901" s="24"/>
      <c r="HE901" s="24"/>
      <c r="HF901" s="24"/>
      <c r="HG901" s="24"/>
      <c r="HH901" s="24"/>
      <c r="HI901" s="24"/>
      <c r="HJ901" s="24"/>
      <c r="HK901" s="24"/>
      <c r="HL901" s="24"/>
      <c r="HM901" s="24"/>
      <c r="HN901" s="24"/>
      <c r="HO901" s="24"/>
      <c r="HP901" s="24"/>
      <c r="HQ901" s="24"/>
      <c r="HR901" s="24"/>
      <c r="HS901" s="24"/>
      <c r="HT901" s="24"/>
      <c r="HU901" s="24"/>
      <c r="HV901" s="24"/>
      <c r="HW901" s="24"/>
      <c r="HX901" s="24"/>
      <c r="HY901" s="24"/>
      <c r="HZ901" s="24"/>
      <c r="IA901" s="24"/>
      <c r="IB901" s="24"/>
      <c r="IC901" s="24"/>
      <c r="ID901" s="24"/>
      <c r="IE901" s="24"/>
      <c r="IF901" s="24"/>
      <c r="IG901" s="24"/>
      <c r="IH901" s="24"/>
      <c r="II901" s="24"/>
      <c r="IJ901" s="24"/>
      <c r="IK901" s="24"/>
      <c r="IL901" s="24"/>
      <c r="IM901" s="24"/>
      <c r="IN901" s="24"/>
      <c r="IO901" s="24"/>
      <c r="IP901" s="24"/>
      <c r="IQ901" s="24"/>
      <c r="IR901" s="24"/>
      <c r="IS901" s="24"/>
      <c r="IT901" s="24"/>
      <c r="IU901" s="24"/>
      <c r="IV901" s="24"/>
    </row>
    <row r="902" spans="1:256" s="22" customFormat="1" ht="11.25">
      <c r="A902" s="24"/>
      <c r="B902" s="24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4"/>
      <c r="CP902" s="24"/>
      <c r="CQ902" s="24"/>
      <c r="CR902" s="24"/>
      <c r="CS902" s="24"/>
      <c r="CT902" s="24"/>
      <c r="CU902" s="24"/>
      <c r="CV902" s="24"/>
      <c r="CW902" s="24"/>
      <c r="CX902" s="24"/>
      <c r="CY902" s="24"/>
      <c r="CZ902" s="24"/>
      <c r="DA902" s="24"/>
      <c r="DB902" s="24"/>
      <c r="DC902" s="24"/>
      <c r="DD902" s="24"/>
      <c r="DE902" s="24"/>
      <c r="DF902" s="24"/>
      <c r="DG902" s="24"/>
      <c r="DH902" s="24"/>
      <c r="DI902" s="24"/>
      <c r="DJ902" s="24"/>
      <c r="DK902" s="24"/>
      <c r="DL902" s="24"/>
      <c r="DM902" s="24"/>
      <c r="DN902" s="24"/>
      <c r="DO902" s="24"/>
      <c r="DP902" s="24"/>
      <c r="DQ902" s="24"/>
      <c r="DR902" s="24"/>
      <c r="DS902" s="24"/>
      <c r="DT902" s="24"/>
      <c r="DU902" s="24"/>
      <c r="DV902" s="24"/>
      <c r="DW902" s="24"/>
      <c r="DX902" s="24"/>
      <c r="DY902" s="24"/>
      <c r="DZ902" s="24"/>
      <c r="EA902" s="24"/>
      <c r="EB902" s="24"/>
      <c r="EC902" s="24"/>
      <c r="ED902" s="24"/>
      <c r="EE902" s="24"/>
      <c r="EF902" s="24"/>
      <c r="EG902" s="24"/>
      <c r="EH902" s="24"/>
      <c r="EI902" s="24"/>
      <c r="EJ902" s="24"/>
      <c r="EK902" s="24"/>
      <c r="EL902" s="24"/>
      <c r="EM902" s="24"/>
      <c r="EN902" s="24"/>
      <c r="EO902" s="24"/>
      <c r="EP902" s="24"/>
      <c r="EQ902" s="24"/>
      <c r="ER902" s="24"/>
      <c r="ES902" s="24"/>
      <c r="ET902" s="24"/>
      <c r="EU902" s="24"/>
      <c r="EV902" s="24"/>
      <c r="EW902" s="24"/>
      <c r="EX902" s="24"/>
      <c r="EY902" s="24"/>
      <c r="EZ902" s="24"/>
      <c r="FA902" s="24"/>
      <c r="FB902" s="24"/>
      <c r="FC902" s="24"/>
      <c r="FD902" s="24"/>
      <c r="FE902" s="24"/>
      <c r="FF902" s="24"/>
      <c r="FG902" s="24"/>
      <c r="FH902" s="24"/>
      <c r="FI902" s="24"/>
      <c r="FJ902" s="24"/>
      <c r="FK902" s="24"/>
      <c r="FL902" s="24"/>
      <c r="FM902" s="24"/>
      <c r="FN902" s="24"/>
      <c r="FO902" s="24"/>
      <c r="FP902" s="24"/>
      <c r="FQ902" s="24"/>
      <c r="FR902" s="24"/>
      <c r="FS902" s="24"/>
      <c r="FT902" s="24"/>
      <c r="FU902" s="24"/>
      <c r="FV902" s="24"/>
      <c r="FW902" s="24"/>
      <c r="FX902" s="24"/>
      <c r="FY902" s="24"/>
      <c r="FZ902" s="24"/>
      <c r="GA902" s="24"/>
      <c r="GB902" s="24"/>
      <c r="GC902" s="24"/>
      <c r="GD902" s="24"/>
      <c r="GE902" s="24"/>
      <c r="GF902" s="24"/>
      <c r="GG902" s="24"/>
      <c r="GH902" s="24"/>
      <c r="GI902" s="24"/>
      <c r="GJ902" s="24"/>
      <c r="GK902" s="24"/>
      <c r="GL902" s="24"/>
      <c r="GM902" s="24"/>
      <c r="GN902" s="24"/>
      <c r="GO902" s="24"/>
      <c r="GP902" s="24"/>
      <c r="GQ902" s="24"/>
      <c r="GR902" s="24"/>
      <c r="GS902" s="24"/>
      <c r="GT902" s="24"/>
      <c r="GU902" s="24"/>
      <c r="GV902" s="24"/>
      <c r="GW902" s="24"/>
      <c r="GX902" s="24"/>
      <c r="GY902" s="24"/>
      <c r="GZ902" s="24"/>
      <c r="HA902" s="24"/>
      <c r="HB902" s="24"/>
      <c r="HC902" s="24"/>
      <c r="HD902" s="24"/>
      <c r="HE902" s="24"/>
      <c r="HF902" s="24"/>
      <c r="HG902" s="24"/>
      <c r="HH902" s="24"/>
      <c r="HI902" s="24"/>
      <c r="HJ902" s="24"/>
      <c r="HK902" s="24"/>
      <c r="HL902" s="24"/>
      <c r="HM902" s="24"/>
      <c r="HN902" s="24"/>
      <c r="HO902" s="24"/>
      <c r="HP902" s="24"/>
      <c r="HQ902" s="24"/>
      <c r="HR902" s="24"/>
      <c r="HS902" s="24"/>
      <c r="HT902" s="24"/>
      <c r="HU902" s="24"/>
      <c r="HV902" s="24"/>
      <c r="HW902" s="24"/>
      <c r="HX902" s="24"/>
      <c r="HY902" s="24"/>
      <c r="HZ902" s="24"/>
      <c r="IA902" s="24"/>
      <c r="IB902" s="24"/>
      <c r="IC902" s="24"/>
      <c r="ID902" s="24"/>
      <c r="IE902" s="24"/>
      <c r="IF902" s="24"/>
      <c r="IG902" s="24"/>
      <c r="IH902" s="24"/>
      <c r="II902" s="24"/>
      <c r="IJ902" s="24"/>
      <c r="IK902" s="24"/>
      <c r="IL902" s="24"/>
      <c r="IM902" s="24"/>
      <c r="IN902" s="24"/>
      <c r="IO902" s="24"/>
      <c r="IP902" s="24"/>
      <c r="IQ902" s="24"/>
      <c r="IR902" s="24"/>
      <c r="IS902" s="24"/>
      <c r="IT902" s="24"/>
      <c r="IU902" s="24"/>
      <c r="IV902" s="24"/>
    </row>
    <row r="903" spans="1:256" s="22" customFormat="1" ht="11.25">
      <c r="A903" s="24"/>
      <c r="B903" s="24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4"/>
      <c r="CP903" s="24"/>
      <c r="CQ903" s="24"/>
      <c r="CR903" s="24"/>
      <c r="CS903" s="24"/>
      <c r="CT903" s="24"/>
      <c r="CU903" s="24"/>
      <c r="CV903" s="24"/>
      <c r="CW903" s="24"/>
      <c r="CX903" s="24"/>
      <c r="CY903" s="24"/>
      <c r="CZ903" s="24"/>
      <c r="DA903" s="24"/>
      <c r="DB903" s="24"/>
      <c r="DC903" s="24"/>
      <c r="DD903" s="24"/>
      <c r="DE903" s="24"/>
      <c r="DF903" s="24"/>
      <c r="DG903" s="24"/>
      <c r="DH903" s="24"/>
      <c r="DI903" s="24"/>
      <c r="DJ903" s="24"/>
      <c r="DK903" s="24"/>
      <c r="DL903" s="24"/>
      <c r="DM903" s="24"/>
      <c r="DN903" s="24"/>
      <c r="DO903" s="24"/>
      <c r="DP903" s="24"/>
      <c r="DQ903" s="24"/>
      <c r="DR903" s="24"/>
      <c r="DS903" s="24"/>
      <c r="DT903" s="24"/>
      <c r="DU903" s="24"/>
      <c r="DV903" s="24"/>
      <c r="DW903" s="24"/>
      <c r="DX903" s="24"/>
      <c r="DY903" s="24"/>
      <c r="DZ903" s="24"/>
      <c r="EA903" s="24"/>
      <c r="EB903" s="24"/>
      <c r="EC903" s="24"/>
      <c r="ED903" s="24"/>
      <c r="EE903" s="24"/>
      <c r="EF903" s="24"/>
      <c r="EG903" s="24"/>
      <c r="EH903" s="24"/>
      <c r="EI903" s="24"/>
      <c r="EJ903" s="24"/>
      <c r="EK903" s="24"/>
      <c r="EL903" s="24"/>
      <c r="EM903" s="24"/>
      <c r="EN903" s="24"/>
      <c r="EO903" s="24"/>
      <c r="EP903" s="24"/>
      <c r="EQ903" s="24"/>
      <c r="ER903" s="24"/>
      <c r="ES903" s="24"/>
      <c r="ET903" s="24"/>
      <c r="EU903" s="24"/>
      <c r="EV903" s="24"/>
      <c r="EW903" s="24"/>
      <c r="EX903" s="24"/>
      <c r="EY903" s="24"/>
      <c r="EZ903" s="24"/>
      <c r="FA903" s="24"/>
      <c r="FB903" s="24"/>
      <c r="FC903" s="24"/>
      <c r="FD903" s="24"/>
      <c r="FE903" s="24"/>
      <c r="FF903" s="24"/>
      <c r="FG903" s="24"/>
      <c r="FH903" s="24"/>
      <c r="FI903" s="24"/>
      <c r="FJ903" s="24"/>
      <c r="FK903" s="24"/>
      <c r="FL903" s="24"/>
      <c r="FM903" s="24"/>
      <c r="FN903" s="24"/>
      <c r="FO903" s="24"/>
      <c r="FP903" s="24"/>
      <c r="FQ903" s="24"/>
      <c r="FR903" s="24"/>
      <c r="FS903" s="24"/>
      <c r="FT903" s="24"/>
      <c r="FU903" s="24"/>
      <c r="FV903" s="24"/>
      <c r="FW903" s="24"/>
      <c r="FX903" s="24"/>
      <c r="FY903" s="24"/>
      <c r="FZ903" s="24"/>
      <c r="GA903" s="24"/>
      <c r="GB903" s="24"/>
      <c r="GC903" s="24"/>
      <c r="GD903" s="24"/>
      <c r="GE903" s="24"/>
      <c r="GF903" s="24"/>
      <c r="GG903" s="24"/>
      <c r="GH903" s="24"/>
      <c r="GI903" s="24"/>
      <c r="GJ903" s="24"/>
      <c r="GK903" s="24"/>
      <c r="GL903" s="24"/>
      <c r="GM903" s="24"/>
      <c r="GN903" s="24"/>
      <c r="GO903" s="24"/>
      <c r="GP903" s="24"/>
      <c r="GQ903" s="24"/>
      <c r="GR903" s="24"/>
      <c r="GS903" s="24"/>
      <c r="GT903" s="24"/>
      <c r="GU903" s="24"/>
      <c r="GV903" s="24"/>
      <c r="GW903" s="24"/>
      <c r="GX903" s="24"/>
      <c r="GY903" s="24"/>
      <c r="GZ903" s="24"/>
      <c r="HA903" s="24"/>
      <c r="HB903" s="24"/>
      <c r="HC903" s="24"/>
      <c r="HD903" s="24"/>
      <c r="HE903" s="24"/>
      <c r="HF903" s="24"/>
      <c r="HG903" s="24"/>
      <c r="HH903" s="24"/>
      <c r="HI903" s="24"/>
      <c r="HJ903" s="24"/>
      <c r="HK903" s="24"/>
      <c r="HL903" s="24"/>
      <c r="HM903" s="24"/>
      <c r="HN903" s="24"/>
      <c r="HO903" s="24"/>
      <c r="HP903" s="24"/>
      <c r="HQ903" s="24"/>
      <c r="HR903" s="24"/>
      <c r="HS903" s="24"/>
      <c r="HT903" s="24"/>
      <c r="HU903" s="24"/>
      <c r="HV903" s="24"/>
      <c r="HW903" s="24"/>
      <c r="HX903" s="24"/>
      <c r="HY903" s="24"/>
      <c r="HZ903" s="24"/>
      <c r="IA903" s="24"/>
      <c r="IB903" s="24"/>
      <c r="IC903" s="24"/>
      <c r="ID903" s="24"/>
      <c r="IE903" s="24"/>
      <c r="IF903" s="24"/>
      <c r="IG903" s="24"/>
      <c r="IH903" s="24"/>
      <c r="II903" s="24"/>
      <c r="IJ903" s="24"/>
      <c r="IK903" s="24"/>
      <c r="IL903" s="24"/>
      <c r="IM903" s="24"/>
      <c r="IN903" s="24"/>
      <c r="IO903" s="24"/>
      <c r="IP903" s="24"/>
      <c r="IQ903" s="24"/>
      <c r="IR903" s="24"/>
      <c r="IS903" s="24"/>
      <c r="IT903" s="24"/>
      <c r="IU903" s="24"/>
      <c r="IV903" s="24"/>
    </row>
    <row r="904" spans="1:256" s="22" customFormat="1" ht="11.25">
      <c r="A904" s="24"/>
      <c r="B904" s="24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4"/>
      <c r="CP904" s="24"/>
      <c r="CQ904" s="24"/>
      <c r="CR904" s="24"/>
      <c r="CS904" s="24"/>
      <c r="CT904" s="24"/>
      <c r="CU904" s="24"/>
      <c r="CV904" s="24"/>
      <c r="CW904" s="24"/>
      <c r="CX904" s="24"/>
      <c r="CY904" s="24"/>
      <c r="CZ904" s="24"/>
      <c r="DA904" s="24"/>
      <c r="DB904" s="24"/>
      <c r="DC904" s="24"/>
      <c r="DD904" s="24"/>
      <c r="DE904" s="24"/>
      <c r="DF904" s="24"/>
      <c r="DG904" s="24"/>
      <c r="DH904" s="24"/>
      <c r="DI904" s="24"/>
      <c r="DJ904" s="24"/>
      <c r="DK904" s="24"/>
      <c r="DL904" s="24"/>
      <c r="DM904" s="24"/>
      <c r="DN904" s="24"/>
      <c r="DO904" s="24"/>
      <c r="DP904" s="24"/>
      <c r="DQ904" s="24"/>
      <c r="DR904" s="24"/>
      <c r="DS904" s="24"/>
      <c r="DT904" s="24"/>
      <c r="DU904" s="24"/>
      <c r="DV904" s="24"/>
      <c r="DW904" s="24"/>
      <c r="DX904" s="24"/>
      <c r="DY904" s="24"/>
      <c r="DZ904" s="24"/>
      <c r="EA904" s="24"/>
      <c r="EB904" s="24"/>
      <c r="EC904" s="24"/>
      <c r="ED904" s="24"/>
      <c r="EE904" s="24"/>
      <c r="EF904" s="24"/>
      <c r="EG904" s="24"/>
      <c r="EH904" s="24"/>
      <c r="EI904" s="24"/>
      <c r="EJ904" s="24"/>
      <c r="EK904" s="24"/>
      <c r="EL904" s="24"/>
      <c r="EM904" s="24"/>
      <c r="EN904" s="24"/>
      <c r="EO904" s="24"/>
      <c r="EP904" s="24"/>
      <c r="EQ904" s="24"/>
      <c r="ER904" s="24"/>
      <c r="ES904" s="24"/>
      <c r="ET904" s="24"/>
      <c r="EU904" s="24"/>
      <c r="EV904" s="24"/>
      <c r="EW904" s="24"/>
      <c r="EX904" s="24"/>
      <c r="EY904" s="24"/>
      <c r="EZ904" s="24"/>
      <c r="FA904" s="24"/>
      <c r="FB904" s="24"/>
      <c r="FC904" s="24"/>
      <c r="FD904" s="24"/>
      <c r="FE904" s="24"/>
      <c r="FF904" s="24"/>
      <c r="FG904" s="24"/>
      <c r="FH904" s="24"/>
      <c r="FI904" s="24"/>
      <c r="FJ904" s="24"/>
      <c r="FK904" s="24"/>
      <c r="FL904" s="24"/>
      <c r="FM904" s="24"/>
      <c r="FN904" s="24"/>
      <c r="FO904" s="24"/>
      <c r="FP904" s="24"/>
      <c r="FQ904" s="24"/>
      <c r="FR904" s="24"/>
      <c r="FS904" s="24"/>
      <c r="FT904" s="24"/>
      <c r="FU904" s="24"/>
      <c r="FV904" s="24"/>
      <c r="FW904" s="24"/>
      <c r="FX904" s="24"/>
      <c r="FY904" s="24"/>
      <c r="FZ904" s="24"/>
      <c r="GA904" s="24"/>
      <c r="GB904" s="24"/>
      <c r="GC904" s="24"/>
      <c r="GD904" s="24"/>
      <c r="GE904" s="24"/>
      <c r="GF904" s="24"/>
      <c r="GG904" s="24"/>
      <c r="GH904" s="24"/>
      <c r="GI904" s="24"/>
      <c r="GJ904" s="24"/>
      <c r="GK904" s="24"/>
      <c r="GL904" s="24"/>
      <c r="GM904" s="24"/>
      <c r="GN904" s="24"/>
      <c r="GO904" s="24"/>
      <c r="GP904" s="24"/>
      <c r="GQ904" s="24"/>
      <c r="GR904" s="24"/>
      <c r="GS904" s="24"/>
      <c r="GT904" s="24"/>
      <c r="GU904" s="24"/>
      <c r="GV904" s="24"/>
      <c r="GW904" s="24"/>
      <c r="GX904" s="24"/>
      <c r="GY904" s="24"/>
      <c r="GZ904" s="24"/>
      <c r="HA904" s="24"/>
      <c r="HB904" s="24"/>
      <c r="HC904" s="24"/>
      <c r="HD904" s="24"/>
      <c r="HE904" s="24"/>
      <c r="HF904" s="24"/>
      <c r="HG904" s="24"/>
      <c r="HH904" s="24"/>
      <c r="HI904" s="24"/>
      <c r="HJ904" s="24"/>
      <c r="HK904" s="24"/>
      <c r="HL904" s="24"/>
      <c r="HM904" s="24"/>
      <c r="HN904" s="24"/>
      <c r="HO904" s="24"/>
      <c r="HP904" s="24"/>
      <c r="HQ904" s="24"/>
      <c r="HR904" s="24"/>
      <c r="HS904" s="24"/>
      <c r="HT904" s="24"/>
      <c r="HU904" s="24"/>
      <c r="HV904" s="24"/>
      <c r="HW904" s="24"/>
      <c r="HX904" s="24"/>
      <c r="HY904" s="24"/>
      <c r="HZ904" s="24"/>
      <c r="IA904" s="24"/>
      <c r="IB904" s="24"/>
      <c r="IC904" s="24"/>
      <c r="ID904" s="24"/>
      <c r="IE904" s="24"/>
      <c r="IF904" s="24"/>
      <c r="IG904" s="24"/>
      <c r="IH904" s="24"/>
      <c r="II904" s="24"/>
      <c r="IJ904" s="24"/>
      <c r="IK904" s="24"/>
      <c r="IL904" s="24"/>
      <c r="IM904" s="24"/>
      <c r="IN904" s="24"/>
      <c r="IO904" s="24"/>
      <c r="IP904" s="24"/>
      <c r="IQ904" s="24"/>
      <c r="IR904" s="24"/>
      <c r="IS904" s="24"/>
      <c r="IT904" s="24"/>
      <c r="IU904" s="24"/>
      <c r="IV904" s="24"/>
    </row>
    <row r="905" spans="1:256" s="22" customFormat="1" ht="11.25">
      <c r="A905" s="24"/>
      <c r="B905" s="24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4"/>
      <c r="CP905" s="24"/>
      <c r="CQ905" s="24"/>
      <c r="CR905" s="24"/>
      <c r="CS905" s="24"/>
      <c r="CT905" s="24"/>
      <c r="CU905" s="24"/>
      <c r="CV905" s="24"/>
      <c r="CW905" s="24"/>
      <c r="CX905" s="24"/>
      <c r="CY905" s="24"/>
      <c r="CZ905" s="24"/>
      <c r="DA905" s="24"/>
      <c r="DB905" s="24"/>
      <c r="DC905" s="24"/>
      <c r="DD905" s="24"/>
      <c r="DE905" s="24"/>
      <c r="DF905" s="24"/>
      <c r="DG905" s="24"/>
      <c r="DH905" s="24"/>
      <c r="DI905" s="24"/>
      <c r="DJ905" s="24"/>
      <c r="DK905" s="24"/>
      <c r="DL905" s="24"/>
      <c r="DM905" s="24"/>
      <c r="DN905" s="24"/>
      <c r="DO905" s="24"/>
      <c r="DP905" s="24"/>
      <c r="DQ905" s="24"/>
      <c r="DR905" s="24"/>
      <c r="DS905" s="24"/>
      <c r="DT905" s="24"/>
      <c r="DU905" s="24"/>
      <c r="DV905" s="24"/>
      <c r="DW905" s="24"/>
      <c r="DX905" s="24"/>
      <c r="DY905" s="24"/>
      <c r="DZ905" s="24"/>
      <c r="EA905" s="24"/>
      <c r="EB905" s="24"/>
      <c r="EC905" s="24"/>
      <c r="ED905" s="24"/>
      <c r="EE905" s="24"/>
      <c r="EF905" s="24"/>
      <c r="EG905" s="24"/>
      <c r="EH905" s="24"/>
      <c r="EI905" s="24"/>
      <c r="EJ905" s="24"/>
      <c r="EK905" s="24"/>
      <c r="EL905" s="24"/>
      <c r="EM905" s="24"/>
      <c r="EN905" s="24"/>
      <c r="EO905" s="24"/>
      <c r="EP905" s="24"/>
      <c r="EQ905" s="24"/>
      <c r="ER905" s="24"/>
      <c r="ES905" s="24"/>
      <c r="ET905" s="24"/>
      <c r="EU905" s="24"/>
      <c r="EV905" s="24"/>
      <c r="EW905" s="24"/>
      <c r="EX905" s="24"/>
      <c r="EY905" s="24"/>
      <c r="EZ905" s="24"/>
      <c r="FA905" s="24"/>
      <c r="FB905" s="24"/>
      <c r="FC905" s="24"/>
      <c r="FD905" s="24"/>
      <c r="FE905" s="24"/>
      <c r="FF905" s="24"/>
      <c r="FG905" s="24"/>
      <c r="FH905" s="24"/>
      <c r="FI905" s="24"/>
      <c r="FJ905" s="24"/>
      <c r="FK905" s="24"/>
      <c r="FL905" s="24"/>
      <c r="FM905" s="24"/>
      <c r="FN905" s="24"/>
      <c r="FO905" s="24"/>
      <c r="FP905" s="24"/>
      <c r="FQ905" s="24"/>
      <c r="FR905" s="24"/>
      <c r="FS905" s="24"/>
      <c r="FT905" s="24"/>
      <c r="FU905" s="24"/>
      <c r="FV905" s="24"/>
      <c r="FW905" s="24"/>
      <c r="FX905" s="24"/>
      <c r="FY905" s="24"/>
      <c r="FZ905" s="24"/>
      <c r="GA905" s="24"/>
      <c r="GB905" s="24"/>
      <c r="GC905" s="24"/>
      <c r="GD905" s="24"/>
      <c r="GE905" s="24"/>
      <c r="GF905" s="24"/>
      <c r="GG905" s="24"/>
      <c r="GH905" s="24"/>
      <c r="GI905" s="24"/>
      <c r="GJ905" s="24"/>
      <c r="GK905" s="24"/>
      <c r="GL905" s="24"/>
      <c r="GM905" s="24"/>
      <c r="GN905" s="24"/>
      <c r="GO905" s="24"/>
      <c r="GP905" s="24"/>
      <c r="GQ905" s="24"/>
      <c r="GR905" s="24"/>
      <c r="GS905" s="24"/>
      <c r="GT905" s="24"/>
      <c r="GU905" s="24"/>
      <c r="GV905" s="24"/>
      <c r="GW905" s="24"/>
      <c r="GX905" s="24"/>
      <c r="GY905" s="24"/>
      <c r="GZ905" s="24"/>
      <c r="HA905" s="24"/>
      <c r="HB905" s="24"/>
      <c r="HC905" s="24"/>
      <c r="HD905" s="24"/>
      <c r="HE905" s="24"/>
      <c r="HF905" s="24"/>
      <c r="HG905" s="24"/>
      <c r="HH905" s="24"/>
      <c r="HI905" s="24"/>
      <c r="HJ905" s="24"/>
      <c r="HK905" s="24"/>
      <c r="HL905" s="24"/>
      <c r="HM905" s="24"/>
      <c r="HN905" s="24"/>
      <c r="HO905" s="24"/>
      <c r="HP905" s="24"/>
      <c r="HQ905" s="24"/>
      <c r="HR905" s="24"/>
      <c r="HS905" s="24"/>
      <c r="HT905" s="24"/>
      <c r="HU905" s="24"/>
      <c r="HV905" s="24"/>
      <c r="HW905" s="24"/>
      <c r="HX905" s="24"/>
      <c r="HY905" s="24"/>
      <c r="HZ905" s="24"/>
      <c r="IA905" s="24"/>
      <c r="IB905" s="24"/>
      <c r="IC905" s="24"/>
      <c r="ID905" s="24"/>
      <c r="IE905" s="24"/>
      <c r="IF905" s="24"/>
      <c r="IG905" s="24"/>
      <c r="IH905" s="24"/>
      <c r="II905" s="24"/>
      <c r="IJ905" s="24"/>
      <c r="IK905" s="24"/>
      <c r="IL905" s="24"/>
      <c r="IM905" s="24"/>
      <c r="IN905" s="24"/>
      <c r="IO905" s="24"/>
      <c r="IP905" s="24"/>
      <c r="IQ905" s="24"/>
      <c r="IR905" s="24"/>
      <c r="IS905" s="24"/>
      <c r="IT905" s="24"/>
      <c r="IU905" s="24"/>
      <c r="IV905" s="24"/>
    </row>
    <row r="906" spans="1:256" s="22" customFormat="1" ht="11.25">
      <c r="A906" s="24"/>
      <c r="B906" s="24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4"/>
      <c r="CP906" s="24"/>
      <c r="CQ906" s="24"/>
      <c r="CR906" s="24"/>
      <c r="CS906" s="24"/>
      <c r="CT906" s="24"/>
      <c r="CU906" s="24"/>
      <c r="CV906" s="24"/>
      <c r="CW906" s="24"/>
      <c r="CX906" s="24"/>
      <c r="CY906" s="24"/>
      <c r="CZ906" s="24"/>
      <c r="DA906" s="24"/>
      <c r="DB906" s="24"/>
      <c r="DC906" s="24"/>
      <c r="DD906" s="24"/>
      <c r="DE906" s="24"/>
      <c r="DF906" s="24"/>
      <c r="DG906" s="24"/>
      <c r="DH906" s="24"/>
      <c r="DI906" s="24"/>
      <c r="DJ906" s="24"/>
      <c r="DK906" s="24"/>
      <c r="DL906" s="24"/>
      <c r="DM906" s="24"/>
      <c r="DN906" s="24"/>
      <c r="DO906" s="24"/>
      <c r="DP906" s="24"/>
      <c r="DQ906" s="24"/>
      <c r="DR906" s="24"/>
      <c r="DS906" s="24"/>
      <c r="DT906" s="24"/>
      <c r="DU906" s="24"/>
      <c r="DV906" s="24"/>
      <c r="DW906" s="24"/>
      <c r="DX906" s="24"/>
      <c r="DY906" s="24"/>
      <c r="DZ906" s="24"/>
      <c r="EA906" s="24"/>
      <c r="EB906" s="24"/>
      <c r="EC906" s="24"/>
      <c r="ED906" s="24"/>
      <c r="EE906" s="24"/>
      <c r="EF906" s="24"/>
      <c r="EG906" s="24"/>
      <c r="EH906" s="24"/>
      <c r="EI906" s="24"/>
      <c r="EJ906" s="24"/>
      <c r="EK906" s="24"/>
      <c r="EL906" s="24"/>
      <c r="EM906" s="24"/>
      <c r="EN906" s="24"/>
      <c r="EO906" s="24"/>
      <c r="EP906" s="24"/>
      <c r="EQ906" s="24"/>
      <c r="ER906" s="24"/>
      <c r="ES906" s="24"/>
      <c r="ET906" s="24"/>
      <c r="EU906" s="24"/>
      <c r="EV906" s="24"/>
      <c r="EW906" s="24"/>
      <c r="EX906" s="24"/>
      <c r="EY906" s="24"/>
      <c r="EZ906" s="24"/>
      <c r="FA906" s="24"/>
      <c r="FB906" s="24"/>
      <c r="FC906" s="24"/>
      <c r="FD906" s="24"/>
      <c r="FE906" s="24"/>
      <c r="FF906" s="24"/>
      <c r="FG906" s="24"/>
      <c r="FH906" s="24"/>
      <c r="FI906" s="24"/>
      <c r="FJ906" s="24"/>
      <c r="FK906" s="24"/>
      <c r="FL906" s="24"/>
      <c r="FM906" s="24"/>
      <c r="FN906" s="24"/>
      <c r="FO906" s="24"/>
      <c r="FP906" s="24"/>
      <c r="FQ906" s="24"/>
      <c r="FR906" s="24"/>
      <c r="FS906" s="24"/>
      <c r="FT906" s="24"/>
      <c r="FU906" s="24"/>
      <c r="FV906" s="24"/>
      <c r="FW906" s="24"/>
      <c r="FX906" s="24"/>
      <c r="FY906" s="24"/>
      <c r="FZ906" s="24"/>
      <c r="GA906" s="24"/>
      <c r="GB906" s="24"/>
      <c r="GC906" s="24"/>
      <c r="GD906" s="24"/>
      <c r="GE906" s="24"/>
      <c r="GF906" s="24"/>
      <c r="GG906" s="24"/>
      <c r="GH906" s="24"/>
      <c r="GI906" s="24"/>
      <c r="GJ906" s="24"/>
      <c r="GK906" s="24"/>
      <c r="GL906" s="24"/>
      <c r="GM906" s="24"/>
      <c r="GN906" s="24"/>
      <c r="GO906" s="24"/>
      <c r="GP906" s="24"/>
      <c r="GQ906" s="24"/>
      <c r="GR906" s="24"/>
      <c r="GS906" s="24"/>
      <c r="GT906" s="24"/>
      <c r="GU906" s="24"/>
      <c r="GV906" s="24"/>
      <c r="GW906" s="24"/>
      <c r="GX906" s="24"/>
      <c r="GY906" s="24"/>
      <c r="GZ906" s="24"/>
      <c r="HA906" s="24"/>
      <c r="HB906" s="24"/>
      <c r="HC906" s="24"/>
      <c r="HD906" s="24"/>
      <c r="HE906" s="24"/>
      <c r="HF906" s="24"/>
      <c r="HG906" s="24"/>
      <c r="HH906" s="24"/>
      <c r="HI906" s="24"/>
      <c r="HJ906" s="24"/>
      <c r="HK906" s="24"/>
      <c r="HL906" s="24"/>
      <c r="HM906" s="24"/>
      <c r="HN906" s="24"/>
      <c r="HO906" s="24"/>
      <c r="HP906" s="24"/>
      <c r="HQ906" s="24"/>
      <c r="HR906" s="24"/>
      <c r="HS906" s="24"/>
      <c r="HT906" s="24"/>
      <c r="HU906" s="24"/>
      <c r="HV906" s="24"/>
      <c r="HW906" s="24"/>
      <c r="HX906" s="24"/>
      <c r="HY906" s="24"/>
      <c r="HZ906" s="24"/>
      <c r="IA906" s="24"/>
      <c r="IB906" s="24"/>
      <c r="IC906" s="24"/>
      <c r="ID906" s="24"/>
      <c r="IE906" s="24"/>
      <c r="IF906" s="24"/>
      <c r="IG906" s="24"/>
      <c r="IH906" s="24"/>
      <c r="II906" s="24"/>
      <c r="IJ906" s="24"/>
      <c r="IK906" s="24"/>
      <c r="IL906" s="24"/>
      <c r="IM906" s="24"/>
      <c r="IN906" s="24"/>
      <c r="IO906" s="24"/>
      <c r="IP906" s="24"/>
      <c r="IQ906" s="24"/>
      <c r="IR906" s="24"/>
      <c r="IS906" s="24"/>
      <c r="IT906" s="24"/>
      <c r="IU906" s="24"/>
      <c r="IV906" s="24"/>
    </row>
    <row r="907" spans="1:256" s="22" customFormat="1" ht="11.25">
      <c r="A907" s="24"/>
      <c r="B907" s="24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4"/>
      <c r="CP907" s="24"/>
      <c r="CQ907" s="24"/>
      <c r="CR907" s="24"/>
      <c r="CS907" s="24"/>
      <c r="CT907" s="24"/>
      <c r="CU907" s="24"/>
      <c r="CV907" s="24"/>
      <c r="CW907" s="24"/>
      <c r="CX907" s="24"/>
      <c r="CY907" s="24"/>
      <c r="CZ907" s="24"/>
      <c r="DA907" s="24"/>
      <c r="DB907" s="24"/>
      <c r="DC907" s="24"/>
      <c r="DD907" s="24"/>
      <c r="DE907" s="24"/>
      <c r="DF907" s="24"/>
      <c r="DG907" s="24"/>
      <c r="DH907" s="24"/>
      <c r="DI907" s="24"/>
      <c r="DJ907" s="24"/>
      <c r="DK907" s="24"/>
      <c r="DL907" s="24"/>
      <c r="DM907" s="24"/>
      <c r="DN907" s="24"/>
      <c r="DO907" s="24"/>
      <c r="DP907" s="24"/>
      <c r="DQ907" s="24"/>
      <c r="DR907" s="24"/>
      <c r="DS907" s="24"/>
      <c r="DT907" s="24"/>
      <c r="DU907" s="24"/>
      <c r="DV907" s="24"/>
      <c r="DW907" s="24"/>
      <c r="DX907" s="24"/>
      <c r="DY907" s="24"/>
      <c r="DZ907" s="24"/>
      <c r="EA907" s="24"/>
      <c r="EB907" s="24"/>
      <c r="EC907" s="24"/>
      <c r="ED907" s="24"/>
      <c r="EE907" s="24"/>
      <c r="EF907" s="24"/>
      <c r="EG907" s="24"/>
      <c r="EH907" s="24"/>
      <c r="EI907" s="24"/>
      <c r="EJ907" s="24"/>
      <c r="EK907" s="24"/>
      <c r="EL907" s="24"/>
      <c r="EM907" s="24"/>
      <c r="EN907" s="24"/>
      <c r="EO907" s="24"/>
      <c r="EP907" s="24"/>
      <c r="EQ907" s="24"/>
      <c r="ER907" s="24"/>
      <c r="ES907" s="24"/>
      <c r="ET907" s="24"/>
      <c r="EU907" s="24"/>
      <c r="EV907" s="24"/>
      <c r="EW907" s="24"/>
      <c r="EX907" s="24"/>
      <c r="EY907" s="24"/>
      <c r="EZ907" s="24"/>
      <c r="FA907" s="24"/>
      <c r="FB907" s="24"/>
      <c r="FC907" s="24"/>
      <c r="FD907" s="24"/>
      <c r="FE907" s="24"/>
      <c r="FF907" s="24"/>
      <c r="FG907" s="24"/>
      <c r="FH907" s="24"/>
      <c r="FI907" s="24"/>
      <c r="FJ907" s="24"/>
      <c r="FK907" s="24"/>
      <c r="FL907" s="24"/>
      <c r="FM907" s="24"/>
      <c r="FN907" s="24"/>
      <c r="FO907" s="24"/>
      <c r="FP907" s="24"/>
      <c r="FQ907" s="24"/>
      <c r="FR907" s="24"/>
      <c r="FS907" s="24"/>
      <c r="FT907" s="24"/>
      <c r="FU907" s="24"/>
      <c r="FV907" s="24"/>
      <c r="FW907" s="24"/>
      <c r="FX907" s="24"/>
      <c r="FY907" s="24"/>
      <c r="FZ907" s="24"/>
      <c r="GA907" s="24"/>
      <c r="GB907" s="24"/>
      <c r="GC907" s="24"/>
      <c r="GD907" s="24"/>
      <c r="GE907" s="24"/>
      <c r="GF907" s="24"/>
      <c r="GG907" s="24"/>
      <c r="GH907" s="24"/>
      <c r="GI907" s="24"/>
      <c r="GJ907" s="24"/>
      <c r="GK907" s="24"/>
      <c r="GL907" s="24"/>
      <c r="GM907" s="24"/>
      <c r="GN907" s="24"/>
      <c r="GO907" s="24"/>
      <c r="GP907" s="24"/>
      <c r="GQ907" s="24"/>
      <c r="GR907" s="24"/>
      <c r="GS907" s="24"/>
      <c r="GT907" s="24"/>
      <c r="GU907" s="24"/>
      <c r="GV907" s="24"/>
      <c r="GW907" s="24"/>
      <c r="GX907" s="24"/>
      <c r="GY907" s="24"/>
      <c r="GZ907" s="24"/>
      <c r="HA907" s="24"/>
      <c r="HB907" s="24"/>
      <c r="HC907" s="24"/>
      <c r="HD907" s="24"/>
      <c r="HE907" s="24"/>
      <c r="HF907" s="24"/>
      <c r="HG907" s="24"/>
      <c r="HH907" s="24"/>
      <c r="HI907" s="24"/>
      <c r="HJ907" s="24"/>
      <c r="HK907" s="24"/>
      <c r="HL907" s="24"/>
      <c r="HM907" s="24"/>
      <c r="HN907" s="24"/>
      <c r="HO907" s="24"/>
      <c r="HP907" s="24"/>
      <c r="HQ907" s="24"/>
      <c r="HR907" s="24"/>
      <c r="HS907" s="24"/>
      <c r="HT907" s="24"/>
      <c r="HU907" s="24"/>
      <c r="HV907" s="24"/>
      <c r="HW907" s="24"/>
      <c r="HX907" s="24"/>
      <c r="HY907" s="24"/>
      <c r="HZ907" s="24"/>
      <c r="IA907" s="24"/>
      <c r="IB907" s="24"/>
      <c r="IC907" s="24"/>
      <c r="ID907" s="24"/>
      <c r="IE907" s="24"/>
      <c r="IF907" s="24"/>
      <c r="IG907" s="24"/>
      <c r="IH907" s="24"/>
      <c r="II907" s="24"/>
      <c r="IJ907" s="24"/>
      <c r="IK907" s="24"/>
      <c r="IL907" s="24"/>
      <c r="IM907" s="24"/>
      <c r="IN907" s="24"/>
      <c r="IO907" s="24"/>
      <c r="IP907" s="24"/>
      <c r="IQ907" s="24"/>
      <c r="IR907" s="24"/>
      <c r="IS907" s="24"/>
      <c r="IT907" s="24"/>
      <c r="IU907" s="24"/>
      <c r="IV907" s="24"/>
    </row>
    <row r="908" spans="1:256" s="22" customFormat="1" ht="11.25">
      <c r="A908" s="24"/>
      <c r="B908" s="24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4"/>
      <c r="CP908" s="24"/>
      <c r="CQ908" s="24"/>
      <c r="CR908" s="24"/>
      <c r="CS908" s="24"/>
      <c r="CT908" s="24"/>
      <c r="CU908" s="24"/>
      <c r="CV908" s="24"/>
      <c r="CW908" s="24"/>
      <c r="CX908" s="24"/>
      <c r="CY908" s="24"/>
      <c r="CZ908" s="24"/>
      <c r="DA908" s="24"/>
      <c r="DB908" s="24"/>
      <c r="DC908" s="24"/>
      <c r="DD908" s="24"/>
      <c r="DE908" s="24"/>
      <c r="DF908" s="24"/>
      <c r="DG908" s="24"/>
      <c r="DH908" s="24"/>
      <c r="DI908" s="24"/>
      <c r="DJ908" s="24"/>
      <c r="DK908" s="24"/>
      <c r="DL908" s="24"/>
      <c r="DM908" s="24"/>
      <c r="DN908" s="24"/>
      <c r="DO908" s="24"/>
      <c r="DP908" s="24"/>
      <c r="DQ908" s="24"/>
      <c r="DR908" s="24"/>
      <c r="DS908" s="24"/>
      <c r="DT908" s="24"/>
      <c r="DU908" s="24"/>
      <c r="DV908" s="24"/>
      <c r="DW908" s="24"/>
      <c r="DX908" s="24"/>
      <c r="DY908" s="24"/>
      <c r="DZ908" s="24"/>
      <c r="EA908" s="24"/>
      <c r="EB908" s="24"/>
      <c r="EC908" s="24"/>
      <c r="ED908" s="24"/>
      <c r="EE908" s="24"/>
      <c r="EF908" s="24"/>
      <c r="EG908" s="24"/>
      <c r="EH908" s="24"/>
      <c r="EI908" s="24"/>
      <c r="EJ908" s="24"/>
      <c r="EK908" s="24"/>
      <c r="EL908" s="24"/>
      <c r="EM908" s="24"/>
      <c r="EN908" s="24"/>
      <c r="EO908" s="24"/>
      <c r="EP908" s="24"/>
      <c r="EQ908" s="24"/>
      <c r="ER908" s="24"/>
      <c r="ES908" s="24"/>
      <c r="ET908" s="24"/>
      <c r="EU908" s="24"/>
      <c r="EV908" s="24"/>
      <c r="EW908" s="24"/>
      <c r="EX908" s="24"/>
      <c r="EY908" s="24"/>
      <c r="EZ908" s="24"/>
      <c r="FA908" s="24"/>
      <c r="FB908" s="24"/>
      <c r="FC908" s="24"/>
      <c r="FD908" s="24"/>
      <c r="FE908" s="24"/>
      <c r="FF908" s="24"/>
      <c r="FG908" s="24"/>
      <c r="FH908" s="24"/>
      <c r="FI908" s="24"/>
      <c r="FJ908" s="24"/>
      <c r="FK908" s="24"/>
      <c r="FL908" s="24"/>
      <c r="FM908" s="24"/>
      <c r="FN908" s="24"/>
      <c r="FO908" s="24"/>
      <c r="FP908" s="24"/>
      <c r="FQ908" s="24"/>
      <c r="FR908" s="24"/>
      <c r="FS908" s="24"/>
      <c r="FT908" s="24"/>
      <c r="FU908" s="24"/>
      <c r="FV908" s="24"/>
      <c r="FW908" s="24"/>
      <c r="FX908" s="24"/>
      <c r="FY908" s="24"/>
      <c r="FZ908" s="24"/>
      <c r="GA908" s="24"/>
      <c r="GB908" s="24"/>
      <c r="GC908" s="24"/>
      <c r="GD908" s="24"/>
      <c r="GE908" s="24"/>
      <c r="GF908" s="24"/>
      <c r="GG908" s="24"/>
      <c r="GH908" s="24"/>
      <c r="GI908" s="24"/>
      <c r="GJ908" s="24"/>
      <c r="GK908" s="24"/>
      <c r="GL908" s="24"/>
      <c r="GM908" s="24"/>
      <c r="GN908" s="24"/>
      <c r="GO908" s="24"/>
      <c r="GP908" s="24"/>
      <c r="GQ908" s="24"/>
      <c r="GR908" s="24"/>
      <c r="GS908" s="24"/>
      <c r="GT908" s="24"/>
      <c r="GU908" s="24"/>
      <c r="GV908" s="24"/>
      <c r="GW908" s="24"/>
      <c r="GX908" s="24"/>
      <c r="GY908" s="24"/>
      <c r="GZ908" s="24"/>
      <c r="HA908" s="24"/>
      <c r="HB908" s="24"/>
      <c r="HC908" s="24"/>
      <c r="HD908" s="24"/>
      <c r="HE908" s="24"/>
      <c r="HF908" s="24"/>
      <c r="HG908" s="24"/>
      <c r="HH908" s="24"/>
      <c r="HI908" s="24"/>
      <c r="HJ908" s="24"/>
      <c r="HK908" s="24"/>
      <c r="HL908" s="24"/>
      <c r="HM908" s="24"/>
      <c r="HN908" s="24"/>
      <c r="HO908" s="24"/>
      <c r="HP908" s="24"/>
      <c r="HQ908" s="24"/>
      <c r="HR908" s="24"/>
      <c r="HS908" s="24"/>
      <c r="HT908" s="24"/>
      <c r="HU908" s="24"/>
      <c r="HV908" s="24"/>
      <c r="HW908" s="24"/>
      <c r="HX908" s="24"/>
      <c r="HY908" s="24"/>
      <c r="HZ908" s="24"/>
      <c r="IA908" s="24"/>
      <c r="IB908" s="24"/>
      <c r="IC908" s="24"/>
      <c r="ID908" s="24"/>
      <c r="IE908" s="24"/>
      <c r="IF908" s="24"/>
      <c r="IG908" s="24"/>
      <c r="IH908" s="24"/>
      <c r="II908" s="24"/>
      <c r="IJ908" s="24"/>
      <c r="IK908" s="24"/>
      <c r="IL908" s="24"/>
      <c r="IM908" s="24"/>
      <c r="IN908" s="24"/>
      <c r="IO908" s="24"/>
      <c r="IP908" s="24"/>
      <c r="IQ908" s="24"/>
      <c r="IR908" s="24"/>
      <c r="IS908" s="24"/>
      <c r="IT908" s="24"/>
      <c r="IU908" s="24"/>
      <c r="IV908" s="24"/>
    </row>
    <row r="909" spans="1:256" s="22" customFormat="1" ht="11.25">
      <c r="A909" s="24"/>
      <c r="B909" s="24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4"/>
      <c r="CP909" s="24"/>
      <c r="CQ909" s="24"/>
      <c r="CR909" s="24"/>
      <c r="CS909" s="24"/>
      <c r="CT909" s="24"/>
      <c r="CU909" s="24"/>
      <c r="CV909" s="24"/>
      <c r="CW909" s="24"/>
      <c r="CX909" s="24"/>
      <c r="CY909" s="24"/>
      <c r="CZ909" s="24"/>
      <c r="DA909" s="24"/>
      <c r="DB909" s="24"/>
      <c r="DC909" s="24"/>
      <c r="DD909" s="24"/>
      <c r="DE909" s="24"/>
      <c r="DF909" s="24"/>
      <c r="DG909" s="24"/>
      <c r="DH909" s="24"/>
      <c r="DI909" s="24"/>
      <c r="DJ909" s="24"/>
      <c r="DK909" s="24"/>
      <c r="DL909" s="24"/>
      <c r="DM909" s="24"/>
      <c r="DN909" s="24"/>
      <c r="DO909" s="24"/>
      <c r="DP909" s="24"/>
      <c r="DQ909" s="24"/>
      <c r="DR909" s="24"/>
      <c r="DS909" s="24"/>
      <c r="DT909" s="24"/>
      <c r="DU909" s="24"/>
      <c r="DV909" s="24"/>
      <c r="DW909" s="24"/>
      <c r="DX909" s="24"/>
      <c r="DY909" s="24"/>
      <c r="DZ909" s="24"/>
      <c r="EA909" s="24"/>
      <c r="EB909" s="24"/>
      <c r="EC909" s="24"/>
      <c r="ED909" s="24"/>
      <c r="EE909" s="24"/>
      <c r="EF909" s="24"/>
      <c r="EG909" s="24"/>
      <c r="EH909" s="24"/>
      <c r="EI909" s="24"/>
      <c r="EJ909" s="24"/>
      <c r="EK909" s="24"/>
      <c r="EL909" s="24"/>
      <c r="EM909" s="24"/>
      <c r="EN909" s="24"/>
      <c r="EO909" s="24"/>
      <c r="EP909" s="24"/>
      <c r="EQ909" s="24"/>
      <c r="ER909" s="24"/>
      <c r="ES909" s="24"/>
      <c r="ET909" s="24"/>
      <c r="EU909" s="24"/>
      <c r="EV909" s="24"/>
      <c r="EW909" s="24"/>
      <c r="EX909" s="24"/>
      <c r="EY909" s="24"/>
      <c r="EZ909" s="24"/>
      <c r="FA909" s="24"/>
      <c r="FB909" s="24"/>
      <c r="FC909" s="24"/>
      <c r="FD909" s="24"/>
      <c r="FE909" s="24"/>
      <c r="FF909" s="24"/>
      <c r="FG909" s="24"/>
      <c r="FH909" s="24"/>
      <c r="FI909" s="24"/>
      <c r="FJ909" s="24"/>
      <c r="FK909" s="24"/>
      <c r="FL909" s="24"/>
      <c r="FM909" s="24"/>
      <c r="FN909" s="24"/>
      <c r="FO909" s="24"/>
      <c r="FP909" s="24"/>
      <c r="FQ909" s="24"/>
      <c r="FR909" s="24"/>
      <c r="FS909" s="24"/>
      <c r="FT909" s="24"/>
      <c r="FU909" s="24"/>
      <c r="FV909" s="24"/>
      <c r="FW909" s="24"/>
      <c r="FX909" s="24"/>
      <c r="FY909" s="24"/>
      <c r="FZ909" s="24"/>
      <c r="GA909" s="24"/>
      <c r="GB909" s="24"/>
      <c r="GC909" s="24"/>
      <c r="GD909" s="24"/>
      <c r="GE909" s="24"/>
      <c r="GF909" s="24"/>
      <c r="GG909" s="24"/>
      <c r="GH909" s="24"/>
      <c r="GI909" s="24"/>
      <c r="GJ909" s="24"/>
      <c r="GK909" s="24"/>
      <c r="GL909" s="24"/>
      <c r="GM909" s="24"/>
      <c r="GN909" s="24"/>
      <c r="GO909" s="24"/>
      <c r="GP909" s="24"/>
      <c r="GQ909" s="24"/>
      <c r="GR909" s="24"/>
      <c r="GS909" s="24"/>
      <c r="GT909" s="24"/>
      <c r="GU909" s="24"/>
      <c r="GV909" s="24"/>
      <c r="GW909" s="24"/>
      <c r="GX909" s="24"/>
      <c r="GY909" s="24"/>
      <c r="GZ909" s="24"/>
      <c r="HA909" s="24"/>
      <c r="HB909" s="24"/>
      <c r="HC909" s="24"/>
      <c r="HD909" s="24"/>
      <c r="HE909" s="24"/>
      <c r="HF909" s="24"/>
      <c r="HG909" s="24"/>
      <c r="HH909" s="24"/>
      <c r="HI909" s="24"/>
      <c r="HJ909" s="24"/>
      <c r="HK909" s="24"/>
      <c r="HL909" s="24"/>
      <c r="HM909" s="24"/>
      <c r="HN909" s="24"/>
      <c r="HO909" s="24"/>
      <c r="HP909" s="24"/>
      <c r="HQ909" s="24"/>
      <c r="HR909" s="24"/>
      <c r="HS909" s="24"/>
      <c r="HT909" s="24"/>
      <c r="HU909" s="24"/>
      <c r="HV909" s="24"/>
      <c r="HW909" s="24"/>
      <c r="HX909" s="24"/>
      <c r="HY909" s="24"/>
      <c r="HZ909" s="24"/>
      <c r="IA909" s="24"/>
      <c r="IB909" s="24"/>
      <c r="IC909" s="24"/>
      <c r="ID909" s="24"/>
      <c r="IE909" s="24"/>
      <c r="IF909" s="24"/>
      <c r="IG909" s="24"/>
      <c r="IH909" s="24"/>
      <c r="II909" s="24"/>
      <c r="IJ909" s="24"/>
      <c r="IK909" s="24"/>
      <c r="IL909" s="24"/>
      <c r="IM909" s="24"/>
      <c r="IN909" s="24"/>
      <c r="IO909" s="24"/>
      <c r="IP909" s="24"/>
      <c r="IQ909" s="24"/>
      <c r="IR909" s="24"/>
      <c r="IS909" s="24"/>
      <c r="IT909" s="24"/>
      <c r="IU909" s="24"/>
      <c r="IV909" s="24"/>
    </row>
    <row r="910" spans="1:256" s="22" customFormat="1" ht="11.25">
      <c r="A910" s="24"/>
      <c r="B910" s="24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4"/>
      <c r="CP910" s="24"/>
      <c r="CQ910" s="24"/>
      <c r="CR910" s="24"/>
      <c r="CS910" s="24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4"/>
      <c r="DG910" s="24"/>
      <c r="DH910" s="24"/>
      <c r="DI910" s="24"/>
      <c r="DJ910" s="24"/>
      <c r="DK910" s="24"/>
      <c r="DL910" s="24"/>
      <c r="DM910" s="24"/>
      <c r="DN910" s="24"/>
      <c r="DO910" s="24"/>
      <c r="DP910" s="24"/>
      <c r="DQ910" s="24"/>
      <c r="DR910" s="24"/>
      <c r="DS910" s="24"/>
      <c r="DT910" s="24"/>
      <c r="DU910" s="24"/>
      <c r="DV910" s="24"/>
      <c r="DW910" s="24"/>
      <c r="DX910" s="24"/>
      <c r="DY910" s="24"/>
      <c r="DZ910" s="24"/>
      <c r="EA910" s="24"/>
      <c r="EB910" s="24"/>
      <c r="EC910" s="24"/>
      <c r="ED910" s="24"/>
      <c r="EE910" s="24"/>
      <c r="EF910" s="24"/>
      <c r="EG910" s="24"/>
      <c r="EH910" s="24"/>
      <c r="EI910" s="24"/>
      <c r="EJ910" s="24"/>
      <c r="EK910" s="24"/>
      <c r="EL910" s="24"/>
      <c r="EM910" s="24"/>
      <c r="EN910" s="24"/>
      <c r="EO910" s="24"/>
      <c r="EP910" s="24"/>
      <c r="EQ910" s="24"/>
      <c r="ER910" s="24"/>
      <c r="ES910" s="24"/>
      <c r="ET910" s="24"/>
      <c r="EU910" s="24"/>
      <c r="EV910" s="24"/>
      <c r="EW910" s="24"/>
      <c r="EX910" s="24"/>
      <c r="EY910" s="24"/>
      <c r="EZ910" s="24"/>
      <c r="FA910" s="24"/>
      <c r="FB910" s="24"/>
      <c r="FC910" s="24"/>
      <c r="FD910" s="24"/>
      <c r="FE910" s="24"/>
      <c r="FF910" s="24"/>
      <c r="FG910" s="24"/>
      <c r="FH910" s="24"/>
      <c r="FI910" s="24"/>
      <c r="FJ910" s="24"/>
      <c r="FK910" s="24"/>
      <c r="FL910" s="24"/>
      <c r="FM910" s="24"/>
      <c r="FN910" s="24"/>
      <c r="FO910" s="24"/>
      <c r="FP910" s="24"/>
      <c r="FQ910" s="24"/>
      <c r="FR910" s="24"/>
      <c r="FS910" s="24"/>
      <c r="FT910" s="24"/>
      <c r="FU910" s="24"/>
      <c r="FV910" s="24"/>
      <c r="FW910" s="24"/>
      <c r="FX910" s="24"/>
      <c r="FY910" s="24"/>
      <c r="FZ910" s="24"/>
      <c r="GA910" s="24"/>
      <c r="GB910" s="24"/>
      <c r="GC910" s="24"/>
      <c r="GD910" s="24"/>
      <c r="GE910" s="24"/>
      <c r="GF910" s="24"/>
      <c r="GG910" s="24"/>
      <c r="GH910" s="24"/>
      <c r="GI910" s="24"/>
      <c r="GJ910" s="24"/>
      <c r="GK910" s="24"/>
      <c r="GL910" s="24"/>
      <c r="GM910" s="24"/>
      <c r="GN910" s="24"/>
      <c r="GO910" s="24"/>
      <c r="GP910" s="24"/>
      <c r="GQ910" s="24"/>
      <c r="GR910" s="24"/>
      <c r="GS910" s="24"/>
      <c r="GT910" s="24"/>
      <c r="GU910" s="24"/>
      <c r="GV910" s="24"/>
      <c r="GW910" s="24"/>
      <c r="GX910" s="24"/>
      <c r="GY910" s="24"/>
      <c r="GZ910" s="24"/>
      <c r="HA910" s="24"/>
      <c r="HB910" s="24"/>
      <c r="HC910" s="24"/>
      <c r="HD910" s="24"/>
      <c r="HE910" s="24"/>
      <c r="HF910" s="24"/>
      <c r="HG910" s="24"/>
      <c r="HH910" s="24"/>
      <c r="HI910" s="24"/>
      <c r="HJ910" s="24"/>
      <c r="HK910" s="24"/>
      <c r="HL910" s="24"/>
      <c r="HM910" s="24"/>
      <c r="HN910" s="24"/>
      <c r="HO910" s="24"/>
      <c r="HP910" s="24"/>
      <c r="HQ910" s="24"/>
      <c r="HR910" s="24"/>
      <c r="HS910" s="24"/>
      <c r="HT910" s="24"/>
      <c r="HU910" s="24"/>
      <c r="HV910" s="24"/>
      <c r="HW910" s="24"/>
      <c r="HX910" s="24"/>
      <c r="HY910" s="24"/>
      <c r="HZ910" s="24"/>
      <c r="IA910" s="24"/>
      <c r="IB910" s="24"/>
      <c r="IC910" s="24"/>
      <c r="ID910" s="24"/>
      <c r="IE910" s="24"/>
      <c r="IF910" s="24"/>
      <c r="IG910" s="24"/>
      <c r="IH910" s="24"/>
      <c r="II910" s="24"/>
      <c r="IJ910" s="24"/>
      <c r="IK910" s="24"/>
      <c r="IL910" s="24"/>
      <c r="IM910" s="24"/>
      <c r="IN910" s="24"/>
      <c r="IO910" s="24"/>
      <c r="IP910" s="24"/>
      <c r="IQ910" s="24"/>
      <c r="IR910" s="24"/>
      <c r="IS910" s="24"/>
      <c r="IT910" s="24"/>
      <c r="IU910" s="24"/>
      <c r="IV910" s="24"/>
    </row>
    <row r="911" spans="1:256" s="22" customFormat="1" ht="11.25">
      <c r="A911" s="24"/>
      <c r="B911" s="24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4"/>
      <c r="CO911" s="24"/>
      <c r="CP911" s="24"/>
      <c r="CQ911" s="24"/>
      <c r="CR911" s="24"/>
      <c r="CS911" s="24"/>
      <c r="CT911" s="24"/>
      <c r="CU911" s="24"/>
      <c r="CV911" s="24"/>
      <c r="CW911" s="24"/>
      <c r="CX911" s="24"/>
      <c r="CY911" s="24"/>
      <c r="CZ911" s="24"/>
      <c r="DA911" s="24"/>
      <c r="DB911" s="24"/>
      <c r="DC911" s="24"/>
      <c r="DD911" s="24"/>
      <c r="DE911" s="24"/>
      <c r="DF911" s="24"/>
      <c r="DG911" s="24"/>
      <c r="DH911" s="24"/>
      <c r="DI911" s="24"/>
      <c r="DJ911" s="24"/>
      <c r="DK911" s="24"/>
      <c r="DL911" s="24"/>
      <c r="DM911" s="24"/>
      <c r="DN911" s="24"/>
      <c r="DO911" s="24"/>
      <c r="DP911" s="24"/>
      <c r="DQ911" s="24"/>
      <c r="DR911" s="24"/>
      <c r="DS911" s="24"/>
      <c r="DT911" s="24"/>
      <c r="DU911" s="24"/>
      <c r="DV911" s="24"/>
      <c r="DW911" s="24"/>
      <c r="DX911" s="24"/>
      <c r="DY911" s="24"/>
      <c r="DZ911" s="24"/>
      <c r="EA911" s="24"/>
      <c r="EB911" s="24"/>
      <c r="EC911" s="24"/>
      <c r="ED911" s="24"/>
      <c r="EE911" s="24"/>
      <c r="EF911" s="24"/>
      <c r="EG911" s="24"/>
      <c r="EH911" s="24"/>
      <c r="EI911" s="24"/>
      <c r="EJ911" s="24"/>
      <c r="EK911" s="24"/>
      <c r="EL911" s="24"/>
      <c r="EM911" s="24"/>
      <c r="EN911" s="24"/>
      <c r="EO911" s="24"/>
      <c r="EP911" s="24"/>
      <c r="EQ911" s="24"/>
      <c r="ER911" s="24"/>
      <c r="ES911" s="24"/>
      <c r="ET911" s="24"/>
      <c r="EU911" s="24"/>
      <c r="EV911" s="24"/>
      <c r="EW911" s="24"/>
      <c r="EX911" s="24"/>
      <c r="EY911" s="24"/>
      <c r="EZ911" s="24"/>
      <c r="FA911" s="24"/>
      <c r="FB911" s="24"/>
      <c r="FC911" s="24"/>
      <c r="FD911" s="24"/>
      <c r="FE911" s="24"/>
      <c r="FF911" s="24"/>
      <c r="FG911" s="24"/>
      <c r="FH911" s="24"/>
      <c r="FI911" s="24"/>
      <c r="FJ911" s="24"/>
      <c r="FK911" s="24"/>
      <c r="FL911" s="24"/>
      <c r="FM911" s="24"/>
      <c r="FN911" s="24"/>
      <c r="FO911" s="24"/>
      <c r="FP911" s="24"/>
      <c r="FQ911" s="24"/>
      <c r="FR911" s="24"/>
      <c r="FS911" s="24"/>
      <c r="FT911" s="24"/>
      <c r="FU911" s="24"/>
      <c r="FV911" s="24"/>
      <c r="FW911" s="24"/>
      <c r="FX911" s="24"/>
      <c r="FY911" s="24"/>
      <c r="FZ911" s="24"/>
      <c r="GA911" s="24"/>
      <c r="GB911" s="24"/>
      <c r="GC911" s="24"/>
      <c r="GD911" s="24"/>
      <c r="GE911" s="24"/>
      <c r="GF911" s="24"/>
      <c r="GG911" s="24"/>
      <c r="GH911" s="24"/>
      <c r="GI911" s="24"/>
      <c r="GJ911" s="24"/>
      <c r="GK911" s="24"/>
      <c r="GL911" s="24"/>
      <c r="GM911" s="24"/>
      <c r="GN911" s="24"/>
      <c r="GO911" s="24"/>
      <c r="GP911" s="24"/>
      <c r="GQ911" s="24"/>
      <c r="GR911" s="24"/>
      <c r="GS911" s="24"/>
      <c r="GT911" s="24"/>
      <c r="GU911" s="24"/>
      <c r="GV911" s="24"/>
      <c r="GW911" s="24"/>
      <c r="GX911" s="24"/>
      <c r="GY911" s="24"/>
      <c r="GZ911" s="24"/>
      <c r="HA911" s="24"/>
      <c r="HB911" s="24"/>
      <c r="HC911" s="24"/>
      <c r="HD911" s="24"/>
      <c r="HE911" s="24"/>
      <c r="HF911" s="24"/>
      <c r="HG911" s="24"/>
      <c r="HH911" s="24"/>
      <c r="HI911" s="24"/>
      <c r="HJ911" s="24"/>
      <c r="HK911" s="24"/>
      <c r="HL911" s="24"/>
      <c r="HM911" s="24"/>
      <c r="HN911" s="24"/>
      <c r="HO911" s="24"/>
      <c r="HP911" s="24"/>
      <c r="HQ911" s="24"/>
      <c r="HR911" s="24"/>
      <c r="HS911" s="24"/>
      <c r="HT911" s="24"/>
      <c r="HU911" s="24"/>
      <c r="HV911" s="24"/>
      <c r="HW911" s="24"/>
      <c r="HX911" s="24"/>
      <c r="HY911" s="24"/>
      <c r="HZ911" s="24"/>
      <c r="IA911" s="24"/>
      <c r="IB911" s="24"/>
      <c r="IC911" s="24"/>
      <c r="ID911" s="24"/>
      <c r="IE911" s="24"/>
      <c r="IF911" s="24"/>
      <c r="IG911" s="24"/>
      <c r="IH911" s="24"/>
      <c r="II911" s="24"/>
      <c r="IJ911" s="24"/>
      <c r="IK911" s="24"/>
      <c r="IL911" s="24"/>
      <c r="IM911" s="24"/>
      <c r="IN911" s="24"/>
      <c r="IO911" s="24"/>
      <c r="IP911" s="24"/>
      <c r="IQ911" s="24"/>
      <c r="IR911" s="24"/>
      <c r="IS911" s="24"/>
      <c r="IT911" s="24"/>
      <c r="IU911" s="24"/>
      <c r="IV911" s="24"/>
    </row>
    <row r="912" spans="1:256" s="22" customFormat="1" ht="11.25">
      <c r="A912" s="24"/>
      <c r="B912" s="24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4"/>
      <c r="CP912" s="24"/>
      <c r="CQ912" s="24"/>
      <c r="CR912" s="24"/>
      <c r="CS912" s="24"/>
      <c r="CT912" s="24"/>
      <c r="CU912" s="24"/>
      <c r="CV912" s="24"/>
      <c r="CW912" s="24"/>
      <c r="CX912" s="24"/>
      <c r="CY912" s="24"/>
      <c r="CZ912" s="24"/>
      <c r="DA912" s="24"/>
      <c r="DB912" s="24"/>
      <c r="DC912" s="24"/>
      <c r="DD912" s="24"/>
      <c r="DE912" s="24"/>
      <c r="DF912" s="24"/>
      <c r="DG912" s="24"/>
      <c r="DH912" s="24"/>
      <c r="DI912" s="24"/>
      <c r="DJ912" s="24"/>
      <c r="DK912" s="24"/>
      <c r="DL912" s="24"/>
      <c r="DM912" s="24"/>
      <c r="DN912" s="24"/>
      <c r="DO912" s="24"/>
      <c r="DP912" s="24"/>
      <c r="DQ912" s="24"/>
      <c r="DR912" s="24"/>
      <c r="DS912" s="24"/>
      <c r="DT912" s="24"/>
      <c r="DU912" s="24"/>
      <c r="DV912" s="24"/>
      <c r="DW912" s="24"/>
      <c r="DX912" s="24"/>
      <c r="DY912" s="24"/>
      <c r="DZ912" s="24"/>
      <c r="EA912" s="24"/>
      <c r="EB912" s="24"/>
      <c r="EC912" s="24"/>
      <c r="ED912" s="24"/>
      <c r="EE912" s="24"/>
      <c r="EF912" s="24"/>
      <c r="EG912" s="24"/>
      <c r="EH912" s="24"/>
      <c r="EI912" s="24"/>
      <c r="EJ912" s="24"/>
      <c r="EK912" s="24"/>
      <c r="EL912" s="24"/>
      <c r="EM912" s="24"/>
      <c r="EN912" s="24"/>
      <c r="EO912" s="24"/>
      <c r="EP912" s="24"/>
      <c r="EQ912" s="24"/>
      <c r="ER912" s="24"/>
      <c r="ES912" s="24"/>
      <c r="ET912" s="24"/>
      <c r="EU912" s="24"/>
      <c r="EV912" s="24"/>
      <c r="EW912" s="24"/>
      <c r="EX912" s="24"/>
      <c r="EY912" s="24"/>
      <c r="EZ912" s="24"/>
      <c r="FA912" s="24"/>
      <c r="FB912" s="24"/>
      <c r="FC912" s="24"/>
      <c r="FD912" s="24"/>
      <c r="FE912" s="24"/>
      <c r="FF912" s="24"/>
      <c r="FG912" s="24"/>
      <c r="FH912" s="24"/>
      <c r="FI912" s="24"/>
      <c r="FJ912" s="24"/>
      <c r="FK912" s="24"/>
      <c r="FL912" s="24"/>
      <c r="FM912" s="24"/>
      <c r="FN912" s="24"/>
      <c r="FO912" s="24"/>
      <c r="FP912" s="24"/>
      <c r="FQ912" s="24"/>
      <c r="FR912" s="24"/>
      <c r="FS912" s="24"/>
      <c r="FT912" s="24"/>
      <c r="FU912" s="24"/>
      <c r="FV912" s="24"/>
      <c r="FW912" s="24"/>
      <c r="FX912" s="24"/>
      <c r="FY912" s="24"/>
      <c r="FZ912" s="24"/>
      <c r="GA912" s="24"/>
      <c r="GB912" s="24"/>
      <c r="GC912" s="24"/>
      <c r="GD912" s="24"/>
      <c r="GE912" s="24"/>
      <c r="GF912" s="24"/>
      <c r="GG912" s="24"/>
      <c r="GH912" s="24"/>
      <c r="GI912" s="24"/>
      <c r="GJ912" s="24"/>
      <c r="GK912" s="24"/>
      <c r="GL912" s="24"/>
      <c r="GM912" s="24"/>
      <c r="GN912" s="24"/>
      <c r="GO912" s="24"/>
      <c r="GP912" s="24"/>
      <c r="GQ912" s="24"/>
      <c r="GR912" s="24"/>
      <c r="GS912" s="24"/>
      <c r="GT912" s="24"/>
      <c r="GU912" s="24"/>
      <c r="GV912" s="24"/>
      <c r="GW912" s="24"/>
      <c r="GX912" s="24"/>
      <c r="GY912" s="24"/>
      <c r="GZ912" s="24"/>
      <c r="HA912" s="24"/>
      <c r="HB912" s="24"/>
      <c r="HC912" s="24"/>
      <c r="HD912" s="24"/>
      <c r="HE912" s="24"/>
      <c r="HF912" s="24"/>
      <c r="HG912" s="24"/>
      <c r="HH912" s="24"/>
      <c r="HI912" s="24"/>
      <c r="HJ912" s="24"/>
      <c r="HK912" s="24"/>
      <c r="HL912" s="24"/>
      <c r="HM912" s="24"/>
      <c r="HN912" s="24"/>
      <c r="HO912" s="24"/>
      <c r="HP912" s="24"/>
      <c r="HQ912" s="24"/>
      <c r="HR912" s="24"/>
      <c r="HS912" s="24"/>
      <c r="HT912" s="24"/>
      <c r="HU912" s="24"/>
      <c r="HV912" s="24"/>
      <c r="HW912" s="24"/>
      <c r="HX912" s="24"/>
      <c r="HY912" s="24"/>
      <c r="HZ912" s="24"/>
      <c r="IA912" s="24"/>
      <c r="IB912" s="24"/>
      <c r="IC912" s="24"/>
      <c r="ID912" s="24"/>
      <c r="IE912" s="24"/>
      <c r="IF912" s="24"/>
      <c r="IG912" s="24"/>
      <c r="IH912" s="24"/>
      <c r="II912" s="24"/>
      <c r="IJ912" s="24"/>
      <c r="IK912" s="24"/>
      <c r="IL912" s="24"/>
      <c r="IM912" s="24"/>
      <c r="IN912" s="24"/>
      <c r="IO912" s="24"/>
      <c r="IP912" s="24"/>
      <c r="IQ912" s="24"/>
      <c r="IR912" s="24"/>
      <c r="IS912" s="24"/>
      <c r="IT912" s="24"/>
      <c r="IU912" s="24"/>
      <c r="IV912" s="24"/>
    </row>
    <row r="913" spans="1:256" s="22" customFormat="1" ht="11.25">
      <c r="A913" s="24"/>
      <c r="B913" s="24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4"/>
      <c r="CP913" s="24"/>
      <c r="CQ913" s="24"/>
      <c r="CR913" s="24"/>
      <c r="CS913" s="24"/>
      <c r="CT913" s="24"/>
      <c r="CU913" s="24"/>
      <c r="CV913" s="24"/>
      <c r="CW913" s="24"/>
      <c r="CX913" s="24"/>
      <c r="CY913" s="24"/>
      <c r="CZ913" s="24"/>
      <c r="DA913" s="24"/>
      <c r="DB913" s="24"/>
      <c r="DC913" s="24"/>
      <c r="DD913" s="24"/>
      <c r="DE913" s="24"/>
      <c r="DF913" s="24"/>
      <c r="DG913" s="24"/>
      <c r="DH913" s="24"/>
      <c r="DI913" s="24"/>
      <c r="DJ913" s="24"/>
      <c r="DK913" s="24"/>
      <c r="DL913" s="24"/>
      <c r="DM913" s="24"/>
      <c r="DN913" s="24"/>
      <c r="DO913" s="24"/>
      <c r="DP913" s="24"/>
      <c r="DQ913" s="24"/>
      <c r="DR913" s="24"/>
      <c r="DS913" s="24"/>
      <c r="DT913" s="24"/>
      <c r="DU913" s="24"/>
      <c r="DV913" s="24"/>
      <c r="DW913" s="24"/>
      <c r="DX913" s="24"/>
      <c r="DY913" s="24"/>
      <c r="DZ913" s="24"/>
      <c r="EA913" s="24"/>
      <c r="EB913" s="24"/>
      <c r="EC913" s="24"/>
      <c r="ED913" s="24"/>
      <c r="EE913" s="24"/>
      <c r="EF913" s="24"/>
      <c r="EG913" s="24"/>
      <c r="EH913" s="24"/>
      <c r="EI913" s="24"/>
      <c r="EJ913" s="24"/>
      <c r="EK913" s="24"/>
      <c r="EL913" s="24"/>
      <c r="EM913" s="24"/>
      <c r="EN913" s="24"/>
      <c r="EO913" s="24"/>
      <c r="EP913" s="24"/>
      <c r="EQ913" s="24"/>
      <c r="ER913" s="24"/>
      <c r="ES913" s="24"/>
      <c r="ET913" s="24"/>
      <c r="EU913" s="24"/>
      <c r="EV913" s="24"/>
      <c r="EW913" s="24"/>
      <c r="EX913" s="24"/>
      <c r="EY913" s="24"/>
      <c r="EZ913" s="24"/>
      <c r="FA913" s="24"/>
      <c r="FB913" s="24"/>
      <c r="FC913" s="24"/>
      <c r="FD913" s="24"/>
      <c r="FE913" s="24"/>
      <c r="FF913" s="24"/>
      <c r="FG913" s="24"/>
      <c r="FH913" s="24"/>
      <c r="FI913" s="24"/>
      <c r="FJ913" s="24"/>
      <c r="FK913" s="24"/>
      <c r="FL913" s="24"/>
      <c r="FM913" s="24"/>
      <c r="FN913" s="24"/>
      <c r="FO913" s="24"/>
      <c r="FP913" s="24"/>
      <c r="FQ913" s="24"/>
      <c r="FR913" s="24"/>
      <c r="FS913" s="24"/>
      <c r="FT913" s="24"/>
      <c r="FU913" s="24"/>
      <c r="FV913" s="24"/>
      <c r="FW913" s="24"/>
      <c r="FX913" s="24"/>
      <c r="FY913" s="24"/>
      <c r="FZ913" s="24"/>
      <c r="GA913" s="24"/>
      <c r="GB913" s="24"/>
      <c r="GC913" s="24"/>
      <c r="GD913" s="24"/>
      <c r="GE913" s="24"/>
      <c r="GF913" s="24"/>
      <c r="GG913" s="24"/>
      <c r="GH913" s="24"/>
      <c r="GI913" s="24"/>
      <c r="GJ913" s="24"/>
      <c r="GK913" s="24"/>
      <c r="GL913" s="24"/>
      <c r="GM913" s="24"/>
      <c r="GN913" s="24"/>
      <c r="GO913" s="24"/>
      <c r="GP913" s="24"/>
      <c r="GQ913" s="24"/>
      <c r="GR913" s="24"/>
      <c r="GS913" s="24"/>
      <c r="GT913" s="24"/>
      <c r="GU913" s="24"/>
      <c r="GV913" s="24"/>
      <c r="GW913" s="24"/>
      <c r="GX913" s="24"/>
      <c r="GY913" s="24"/>
      <c r="GZ913" s="24"/>
      <c r="HA913" s="24"/>
      <c r="HB913" s="24"/>
      <c r="HC913" s="24"/>
      <c r="HD913" s="24"/>
      <c r="HE913" s="24"/>
      <c r="HF913" s="24"/>
      <c r="HG913" s="24"/>
      <c r="HH913" s="24"/>
      <c r="HI913" s="24"/>
      <c r="HJ913" s="24"/>
      <c r="HK913" s="24"/>
      <c r="HL913" s="24"/>
      <c r="HM913" s="24"/>
      <c r="HN913" s="24"/>
      <c r="HO913" s="24"/>
      <c r="HP913" s="24"/>
      <c r="HQ913" s="24"/>
      <c r="HR913" s="24"/>
      <c r="HS913" s="24"/>
      <c r="HT913" s="24"/>
      <c r="HU913" s="24"/>
      <c r="HV913" s="24"/>
      <c r="HW913" s="24"/>
      <c r="HX913" s="24"/>
      <c r="HY913" s="24"/>
      <c r="HZ913" s="24"/>
      <c r="IA913" s="24"/>
      <c r="IB913" s="24"/>
      <c r="IC913" s="24"/>
      <c r="ID913" s="24"/>
      <c r="IE913" s="24"/>
      <c r="IF913" s="24"/>
      <c r="IG913" s="24"/>
      <c r="IH913" s="24"/>
      <c r="II913" s="24"/>
      <c r="IJ913" s="24"/>
      <c r="IK913" s="24"/>
      <c r="IL913" s="24"/>
      <c r="IM913" s="24"/>
      <c r="IN913" s="24"/>
      <c r="IO913" s="24"/>
      <c r="IP913" s="24"/>
      <c r="IQ913" s="24"/>
      <c r="IR913" s="24"/>
      <c r="IS913" s="24"/>
      <c r="IT913" s="24"/>
      <c r="IU913" s="24"/>
      <c r="IV913" s="24"/>
    </row>
    <row r="914" spans="1:256" s="22" customFormat="1" ht="11.25">
      <c r="A914" s="24"/>
      <c r="B914" s="24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4"/>
      <c r="CP914" s="24"/>
      <c r="CQ914" s="24"/>
      <c r="CR914" s="24"/>
      <c r="CS914" s="24"/>
      <c r="CT914" s="24"/>
      <c r="CU914" s="24"/>
      <c r="CV914" s="24"/>
      <c r="CW914" s="24"/>
      <c r="CX914" s="24"/>
      <c r="CY914" s="24"/>
      <c r="CZ914" s="24"/>
      <c r="DA914" s="24"/>
      <c r="DB914" s="24"/>
      <c r="DC914" s="24"/>
      <c r="DD914" s="24"/>
      <c r="DE914" s="24"/>
      <c r="DF914" s="24"/>
      <c r="DG914" s="24"/>
      <c r="DH914" s="24"/>
      <c r="DI914" s="24"/>
      <c r="DJ914" s="24"/>
      <c r="DK914" s="24"/>
      <c r="DL914" s="24"/>
      <c r="DM914" s="24"/>
      <c r="DN914" s="24"/>
      <c r="DO914" s="24"/>
      <c r="DP914" s="24"/>
      <c r="DQ914" s="24"/>
      <c r="DR914" s="24"/>
      <c r="DS914" s="24"/>
      <c r="DT914" s="24"/>
      <c r="DU914" s="24"/>
      <c r="DV914" s="24"/>
      <c r="DW914" s="24"/>
      <c r="DX914" s="24"/>
      <c r="DY914" s="24"/>
      <c r="DZ914" s="24"/>
      <c r="EA914" s="24"/>
      <c r="EB914" s="24"/>
      <c r="EC914" s="24"/>
      <c r="ED914" s="24"/>
      <c r="EE914" s="24"/>
      <c r="EF914" s="24"/>
      <c r="EG914" s="24"/>
      <c r="EH914" s="24"/>
      <c r="EI914" s="24"/>
      <c r="EJ914" s="24"/>
      <c r="EK914" s="24"/>
      <c r="EL914" s="24"/>
      <c r="EM914" s="24"/>
      <c r="EN914" s="24"/>
      <c r="EO914" s="24"/>
      <c r="EP914" s="24"/>
      <c r="EQ914" s="24"/>
      <c r="ER914" s="24"/>
      <c r="ES914" s="24"/>
      <c r="ET914" s="24"/>
      <c r="EU914" s="24"/>
      <c r="EV914" s="24"/>
      <c r="EW914" s="24"/>
      <c r="EX914" s="24"/>
      <c r="EY914" s="24"/>
      <c r="EZ914" s="24"/>
      <c r="FA914" s="24"/>
      <c r="FB914" s="24"/>
      <c r="FC914" s="24"/>
      <c r="FD914" s="24"/>
      <c r="FE914" s="24"/>
      <c r="FF914" s="24"/>
      <c r="FG914" s="24"/>
      <c r="FH914" s="24"/>
      <c r="FI914" s="24"/>
      <c r="FJ914" s="24"/>
      <c r="FK914" s="24"/>
      <c r="FL914" s="24"/>
      <c r="FM914" s="24"/>
      <c r="FN914" s="24"/>
      <c r="FO914" s="24"/>
      <c r="FP914" s="24"/>
      <c r="FQ914" s="24"/>
      <c r="FR914" s="24"/>
      <c r="FS914" s="24"/>
      <c r="FT914" s="24"/>
      <c r="FU914" s="24"/>
      <c r="FV914" s="24"/>
      <c r="FW914" s="24"/>
      <c r="FX914" s="24"/>
      <c r="FY914" s="24"/>
      <c r="FZ914" s="24"/>
      <c r="GA914" s="24"/>
      <c r="GB914" s="24"/>
      <c r="GC914" s="24"/>
      <c r="GD914" s="24"/>
      <c r="GE914" s="24"/>
      <c r="GF914" s="24"/>
      <c r="GG914" s="24"/>
      <c r="GH914" s="24"/>
      <c r="GI914" s="24"/>
      <c r="GJ914" s="24"/>
      <c r="GK914" s="24"/>
      <c r="GL914" s="24"/>
      <c r="GM914" s="24"/>
      <c r="GN914" s="24"/>
      <c r="GO914" s="24"/>
      <c r="GP914" s="24"/>
      <c r="GQ914" s="24"/>
      <c r="GR914" s="24"/>
      <c r="GS914" s="24"/>
      <c r="GT914" s="24"/>
      <c r="GU914" s="24"/>
      <c r="GV914" s="24"/>
      <c r="GW914" s="24"/>
      <c r="GX914" s="24"/>
      <c r="GY914" s="24"/>
      <c r="GZ914" s="24"/>
      <c r="HA914" s="24"/>
      <c r="HB914" s="24"/>
      <c r="HC914" s="24"/>
      <c r="HD914" s="24"/>
      <c r="HE914" s="24"/>
      <c r="HF914" s="24"/>
      <c r="HG914" s="24"/>
      <c r="HH914" s="24"/>
      <c r="HI914" s="24"/>
      <c r="HJ914" s="24"/>
      <c r="HK914" s="24"/>
      <c r="HL914" s="24"/>
      <c r="HM914" s="24"/>
      <c r="HN914" s="24"/>
      <c r="HO914" s="24"/>
      <c r="HP914" s="24"/>
      <c r="HQ914" s="24"/>
      <c r="HR914" s="24"/>
      <c r="HS914" s="24"/>
      <c r="HT914" s="24"/>
      <c r="HU914" s="24"/>
      <c r="HV914" s="24"/>
      <c r="HW914" s="24"/>
      <c r="HX914" s="24"/>
      <c r="HY914" s="24"/>
      <c r="HZ914" s="24"/>
      <c r="IA914" s="24"/>
      <c r="IB914" s="24"/>
      <c r="IC914" s="24"/>
      <c r="ID914" s="24"/>
      <c r="IE914" s="24"/>
      <c r="IF914" s="24"/>
      <c r="IG914" s="24"/>
      <c r="IH914" s="24"/>
      <c r="II914" s="24"/>
      <c r="IJ914" s="24"/>
      <c r="IK914" s="24"/>
      <c r="IL914" s="24"/>
      <c r="IM914" s="24"/>
      <c r="IN914" s="24"/>
      <c r="IO914" s="24"/>
      <c r="IP914" s="24"/>
      <c r="IQ914" s="24"/>
      <c r="IR914" s="24"/>
      <c r="IS914" s="24"/>
      <c r="IT914" s="24"/>
      <c r="IU914" s="24"/>
      <c r="IV914" s="24"/>
    </row>
    <row r="915" spans="1:256" s="22" customFormat="1" ht="11.25">
      <c r="A915" s="24"/>
      <c r="B915" s="24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4"/>
      <c r="CP915" s="24"/>
      <c r="CQ915" s="24"/>
      <c r="CR915" s="24"/>
      <c r="CS915" s="24"/>
      <c r="CT915" s="24"/>
      <c r="CU915" s="24"/>
      <c r="CV915" s="24"/>
      <c r="CW915" s="24"/>
      <c r="CX915" s="24"/>
      <c r="CY915" s="24"/>
      <c r="CZ915" s="24"/>
      <c r="DA915" s="24"/>
      <c r="DB915" s="24"/>
      <c r="DC915" s="24"/>
      <c r="DD915" s="24"/>
      <c r="DE915" s="24"/>
      <c r="DF915" s="24"/>
      <c r="DG915" s="24"/>
      <c r="DH915" s="24"/>
      <c r="DI915" s="24"/>
      <c r="DJ915" s="24"/>
      <c r="DK915" s="24"/>
      <c r="DL915" s="24"/>
      <c r="DM915" s="24"/>
      <c r="DN915" s="24"/>
      <c r="DO915" s="24"/>
      <c r="DP915" s="24"/>
      <c r="DQ915" s="24"/>
      <c r="DR915" s="24"/>
      <c r="DS915" s="24"/>
      <c r="DT915" s="24"/>
      <c r="DU915" s="24"/>
      <c r="DV915" s="24"/>
      <c r="DW915" s="24"/>
      <c r="DX915" s="24"/>
      <c r="DY915" s="24"/>
      <c r="DZ915" s="24"/>
      <c r="EA915" s="24"/>
      <c r="EB915" s="24"/>
      <c r="EC915" s="24"/>
      <c r="ED915" s="24"/>
      <c r="EE915" s="24"/>
      <c r="EF915" s="24"/>
      <c r="EG915" s="24"/>
      <c r="EH915" s="24"/>
      <c r="EI915" s="24"/>
      <c r="EJ915" s="24"/>
      <c r="EK915" s="24"/>
      <c r="EL915" s="24"/>
      <c r="EM915" s="24"/>
      <c r="EN915" s="24"/>
      <c r="EO915" s="24"/>
      <c r="EP915" s="24"/>
      <c r="EQ915" s="24"/>
      <c r="ER915" s="24"/>
      <c r="ES915" s="24"/>
      <c r="ET915" s="24"/>
      <c r="EU915" s="24"/>
      <c r="EV915" s="24"/>
      <c r="EW915" s="24"/>
      <c r="EX915" s="24"/>
      <c r="EY915" s="24"/>
      <c r="EZ915" s="24"/>
      <c r="FA915" s="24"/>
      <c r="FB915" s="24"/>
      <c r="FC915" s="24"/>
      <c r="FD915" s="24"/>
      <c r="FE915" s="24"/>
      <c r="FF915" s="24"/>
      <c r="FG915" s="24"/>
      <c r="FH915" s="24"/>
      <c r="FI915" s="24"/>
      <c r="FJ915" s="24"/>
      <c r="FK915" s="24"/>
      <c r="FL915" s="24"/>
      <c r="FM915" s="24"/>
      <c r="FN915" s="24"/>
      <c r="FO915" s="24"/>
      <c r="FP915" s="24"/>
      <c r="FQ915" s="24"/>
      <c r="FR915" s="24"/>
      <c r="FS915" s="24"/>
      <c r="FT915" s="24"/>
      <c r="FU915" s="24"/>
      <c r="FV915" s="24"/>
      <c r="FW915" s="24"/>
      <c r="FX915" s="24"/>
      <c r="FY915" s="24"/>
      <c r="FZ915" s="24"/>
      <c r="GA915" s="24"/>
      <c r="GB915" s="24"/>
      <c r="GC915" s="24"/>
      <c r="GD915" s="24"/>
      <c r="GE915" s="24"/>
      <c r="GF915" s="24"/>
      <c r="GG915" s="24"/>
      <c r="GH915" s="24"/>
      <c r="GI915" s="24"/>
      <c r="GJ915" s="24"/>
      <c r="GK915" s="24"/>
      <c r="GL915" s="24"/>
      <c r="GM915" s="24"/>
      <c r="GN915" s="24"/>
      <c r="GO915" s="24"/>
      <c r="GP915" s="24"/>
      <c r="GQ915" s="24"/>
      <c r="GR915" s="24"/>
      <c r="GS915" s="24"/>
      <c r="GT915" s="24"/>
      <c r="GU915" s="24"/>
      <c r="GV915" s="24"/>
      <c r="GW915" s="24"/>
      <c r="GX915" s="24"/>
      <c r="GY915" s="24"/>
      <c r="GZ915" s="24"/>
      <c r="HA915" s="24"/>
      <c r="HB915" s="24"/>
      <c r="HC915" s="24"/>
      <c r="HD915" s="24"/>
      <c r="HE915" s="24"/>
      <c r="HF915" s="24"/>
      <c r="HG915" s="24"/>
      <c r="HH915" s="24"/>
      <c r="HI915" s="24"/>
      <c r="HJ915" s="24"/>
      <c r="HK915" s="24"/>
      <c r="HL915" s="24"/>
      <c r="HM915" s="24"/>
      <c r="HN915" s="24"/>
      <c r="HO915" s="24"/>
      <c r="HP915" s="24"/>
      <c r="HQ915" s="24"/>
      <c r="HR915" s="24"/>
      <c r="HS915" s="24"/>
      <c r="HT915" s="24"/>
      <c r="HU915" s="24"/>
      <c r="HV915" s="24"/>
      <c r="HW915" s="24"/>
      <c r="HX915" s="24"/>
      <c r="HY915" s="24"/>
      <c r="HZ915" s="24"/>
      <c r="IA915" s="24"/>
      <c r="IB915" s="24"/>
      <c r="IC915" s="24"/>
      <c r="ID915" s="24"/>
      <c r="IE915" s="24"/>
      <c r="IF915" s="24"/>
      <c r="IG915" s="24"/>
      <c r="IH915" s="24"/>
      <c r="II915" s="24"/>
      <c r="IJ915" s="24"/>
      <c r="IK915" s="24"/>
      <c r="IL915" s="24"/>
      <c r="IM915" s="24"/>
      <c r="IN915" s="24"/>
      <c r="IO915" s="24"/>
      <c r="IP915" s="24"/>
      <c r="IQ915" s="24"/>
      <c r="IR915" s="24"/>
      <c r="IS915" s="24"/>
      <c r="IT915" s="24"/>
      <c r="IU915" s="24"/>
      <c r="IV915" s="24"/>
    </row>
    <row r="916" spans="1:256" s="22" customFormat="1" ht="11.25">
      <c r="A916" s="24"/>
      <c r="B916" s="24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4"/>
      <c r="CP916" s="24"/>
      <c r="CQ916" s="24"/>
      <c r="CR916" s="24"/>
      <c r="CS916" s="24"/>
      <c r="CT916" s="24"/>
      <c r="CU916" s="24"/>
      <c r="CV916" s="24"/>
      <c r="CW916" s="24"/>
      <c r="CX916" s="24"/>
      <c r="CY916" s="24"/>
      <c r="CZ916" s="24"/>
      <c r="DA916" s="24"/>
      <c r="DB916" s="24"/>
      <c r="DC916" s="24"/>
      <c r="DD916" s="24"/>
      <c r="DE916" s="24"/>
      <c r="DF916" s="24"/>
      <c r="DG916" s="24"/>
      <c r="DH916" s="24"/>
      <c r="DI916" s="24"/>
      <c r="DJ916" s="24"/>
      <c r="DK916" s="24"/>
      <c r="DL916" s="24"/>
      <c r="DM916" s="24"/>
      <c r="DN916" s="24"/>
      <c r="DO916" s="24"/>
      <c r="DP916" s="24"/>
      <c r="DQ916" s="24"/>
      <c r="DR916" s="24"/>
      <c r="DS916" s="24"/>
      <c r="DT916" s="24"/>
      <c r="DU916" s="24"/>
      <c r="DV916" s="24"/>
      <c r="DW916" s="24"/>
      <c r="DX916" s="24"/>
      <c r="DY916" s="24"/>
      <c r="DZ916" s="24"/>
      <c r="EA916" s="24"/>
      <c r="EB916" s="24"/>
      <c r="EC916" s="24"/>
      <c r="ED916" s="24"/>
      <c r="EE916" s="24"/>
      <c r="EF916" s="24"/>
      <c r="EG916" s="24"/>
      <c r="EH916" s="24"/>
      <c r="EI916" s="24"/>
      <c r="EJ916" s="24"/>
      <c r="EK916" s="24"/>
      <c r="EL916" s="24"/>
      <c r="EM916" s="24"/>
      <c r="EN916" s="24"/>
      <c r="EO916" s="24"/>
      <c r="EP916" s="24"/>
      <c r="EQ916" s="24"/>
      <c r="ER916" s="24"/>
      <c r="ES916" s="24"/>
      <c r="ET916" s="24"/>
      <c r="EU916" s="24"/>
      <c r="EV916" s="24"/>
      <c r="EW916" s="24"/>
      <c r="EX916" s="24"/>
      <c r="EY916" s="24"/>
      <c r="EZ916" s="24"/>
      <c r="FA916" s="24"/>
      <c r="FB916" s="24"/>
      <c r="FC916" s="24"/>
      <c r="FD916" s="24"/>
      <c r="FE916" s="24"/>
      <c r="FF916" s="24"/>
      <c r="FG916" s="24"/>
      <c r="FH916" s="24"/>
      <c r="FI916" s="24"/>
      <c r="FJ916" s="24"/>
      <c r="FK916" s="24"/>
      <c r="FL916" s="24"/>
      <c r="FM916" s="24"/>
      <c r="FN916" s="24"/>
      <c r="FO916" s="24"/>
      <c r="FP916" s="24"/>
      <c r="FQ916" s="24"/>
      <c r="FR916" s="24"/>
      <c r="FS916" s="24"/>
      <c r="FT916" s="24"/>
      <c r="FU916" s="24"/>
      <c r="FV916" s="24"/>
      <c r="FW916" s="24"/>
      <c r="FX916" s="24"/>
      <c r="FY916" s="24"/>
      <c r="FZ916" s="24"/>
      <c r="GA916" s="24"/>
      <c r="GB916" s="24"/>
      <c r="GC916" s="24"/>
      <c r="GD916" s="24"/>
      <c r="GE916" s="24"/>
      <c r="GF916" s="24"/>
      <c r="GG916" s="24"/>
      <c r="GH916" s="24"/>
      <c r="GI916" s="24"/>
      <c r="GJ916" s="24"/>
      <c r="GK916" s="24"/>
      <c r="GL916" s="24"/>
      <c r="GM916" s="24"/>
      <c r="GN916" s="24"/>
      <c r="GO916" s="24"/>
      <c r="GP916" s="24"/>
      <c r="GQ916" s="24"/>
      <c r="GR916" s="24"/>
      <c r="GS916" s="24"/>
      <c r="GT916" s="24"/>
      <c r="GU916" s="24"/>
      <c r="GV916" s="24"/>
      <c r="GW916" s="24"/>
      <c r="GX916" s="24"/>
      <c r="GY916" s="24"/>
      <c r="GZ916" s="24"/>
      <c r="HA916" s="24"/>
      <c r="HB916" s="24"/>
      <c r="HC916" s="24"/>
      <c r="HD916" s="24"/>
      <c r="HE916" s="24"/>
      <c r="HF916" s="24"/>
      <c r="HG916" s="24"/>
      <c r="HH916" s="24"/>
      <c r="HI916" s="24"/>
      <c r="HJ916" s="24"/>
      <c r="HK916" s="24"/>
      <c r="HL916" s="24"/>
      <c r="HM916" s="24"/>
      <c r="HN916" s="24"/>
      <c r="HO916" s="24"/>
      <c r="HP916" s="24"/>
      <c r="HQ916" s="24"/>
      <c r="HR916" s="24"/>
      <c r="HS916" s="24"/>
      <c r="HT916" s="24"/>
      <c r="HU916" s="24"/>
      <c r="HV916" s="24"/>
      <c r="HW916" s="24"/>
      <c r="HX916" s="24"/>
      <c r="HY916" s="24"/>
      <c r="HZ916" s="24"/>
      <c r="IA916" s="24"/>
      <c r="IB916" s="24"/>
      <c r="IC916" s="24"/>
      <c r="ID916" s="24"/>
      <c r="IE916" s="24"/>
      <c r="IF916" s="24"/>
      <c r="IG916" s="24"/>
      <c r="IH916" s="24"/>
      <c r="II916" s="24"/>
      <c r="IJ916" s="24"/>
      <c r="IK916" s="24"/>
      <c r="IL916" s="24"/>
      <c r="IM916" s="24"/>
      <c r="IN916" s="24"/>
      <c r="IO916" s="24"/>
      <c r="IP916" s="24"/>
      <c r="IQ916" s="24"/>
      <c r="IR916" s="24"/>
      <c r="IS916" s="24"/>
      <c r="IT916" s="24"/>
      <c r="IU916" s="24"/>
      <c r="IV916" s="24"/>
    </row>
    <row r="917" spans="1:256" s="22" customFormat="1" ht="11.25">
      <c r="A917" s="24"/>
      <c r="B917" s="24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4"/>
      <c r="CP917" s="24"/>
      <c r="CQ917" s="24"/>
      <c r="CR917" s="24"/>
      <c r="CS917" s="24"/>
      <c r="CT917" s="24"/>
      <c r="CU917" s="24"/>
      <c r="CV917" s="24"/>
      <c r="CW917" s="24"/>
      <c r="CX917" s="24"/>
      <c r="CY917" s="24"/>
      <c r="CZ917" s="24"/>
      <c r="DA917" s="24"/>
      <c r="DB917" s="24"/>
      <c r="DC917" s="24"/>
      <c r="DD917" s="24"/>
      <c r="DE917" s="24"/>
      <c r="DF917" s="24"/>
      <c r="DG917" s="24"/>
      <c r="DH917" s="24"/>
      <c r="DI917" s="24"/>
      <c r="DJ917" s="24"/>
      <c r="DK917" s="24"/>
      <c r="DL917" s="24"/>
      <c r="DM917" s="24"/>
      <c r="DN917" s="24"/>
      <c r="DO917" s="24"/>
      <c r="DP917" s="24"/>
      <c r="DQ917" s="24"/>
      <c r="DR917" s="24"/>
      <c r="DS917" s="24"/>
      <c r="DT917" s="24"/>
      <c r="DU917" s="24"/>
      <c r="DV917" s="24"/>
      <c r="DW917" s="24"/>
      <c r="DX917" s="24"/>
      <c r="DY917" s="24"/>
      <c r="DZ917" s="24"/>
      <c r="EA917" s="24"/>
      <c r="EB917" s="24"/>
      <c r="EC917" s="24"/>
      <c r="ED917" s="24"/>
      <c r="EE917" s="24"/>
      <c r="EF917" s="24"/>
      <c r="EG917" s="24"/>
      <c r="EH917" s="24"/>
      <c r="EI917" s="24"/>
      <c r="EJ917" s="24"/>
      <c r="EK917" s="24"/>
      <c r="EL917" s="24"/>
      <c r="EM917" s="24"/>
      <c r="EN917" s="24"/>
      <c r="EO917" s="24"/>
      <c r="EP917" s="24"/>
      <c r="EQ917" s="24"/>
      <c r="ER917" s="24"/>
      <c r="ES917" s="24"/>
      <c r="ET917" s="24"/>
      <c r="EU917" s="24"/>
      <c r="EV917" s="24"/>
      <c r="EW917" s="24"/>
      <c r="EX917" s="24"/>
      <c r="EY917" s="24"/>
      <c r="EZ917" s="24"/>
      <c r="FA917" s="24"/>
      <c r="FB917" s="24"/>
      <c r="FC917" s="24"/>
      <c r="FD917" s="24"/>
      <c r="FE917" s="24"/>
      <c r="FF917" s="24"/>
      <c r="FG917" s="24"/>
      <c r="FH917" s="24"/>
      <c r="FI917" s="24"/>
      <c r="FJ917" s="24"/>
      <c r="FK917" s="24"/>
      <c r="FL917" s="24"/>
      <c r="FM917" s="24"/>
      <c r="FN917" s="24"/>
      <c r="FO917" s="24"/>
      <c r="FP917" s="24"/>
      <c r="FQ917" s="24"/>
      <c r="FR917" s="24"/>
      <c r="FS917" s="24"/>
      <c r="FT917" s="24"/>
      <c r="FU917" s="24"/>
      <c r="FV917" s="24"/>
      <c r="FW917" s="24"/>
      <c r="FX917" s="24"/>
      <c r="FY917" s="24"/>
      <c r="FZ917" s="24"/>
      <c r="GA917" s="24"/>
      <c r="GB917" s="24"/>
      <c r="GC917" s="24"/>
      <c r="GD917" s="24"/>
      <c r="GE917" s="24"/>
      <c r="GF917" s="24"/>
      <c r="GG917" s="24"/>
      <c r="GH917" s="24"/>
      <c r="GI917" s="24"/>
      <c r="GJ917" s="24"/>
      <c r="GK917" s="24"/>
      <c r="GL917" s="24"/>
      <c r="GM917" s="24"/>
      <c r="GN917" s="24"/>
      <c r="GO917" s="24"/>
      <c r="GP917" s="24"/>
      <c r="GQ917" s="24"/>
      <c r="GR917" s="24"/>
      <c r="GS917" s="24"/>
      <c r="GT917" s="24"/>
      <c r="GU917" s="24"/>
      <c r="GV917" s="24"/>
      <c r="GW917" s="24"/>
      <c r="GX917" s="24"/>
      <c r="GY917" s="24"/>
      <c r="GZ917" s="24"/>
      <c r="HA917" s="24"/>
      <c r="HB917" s="24"/>
      <c r="HC917" s="24"/>
      <c r="HD917" s="24"/>
      <c r="HE917" s="24"/>
      <c r="HF917" s="24"/>
      <c r="HG917" s="24"/>
      <c r="HH917" s="24"/>
      <c r="HI917" s="24"/>
      <c r="HJ917" s="24"/>
      <c r="HK917" s="24"/>
      <c r="HL917" s="24"/>
      <c r="HM917" s="24"/>
      <c r="HN917" s="24"/>
      <c r="HO917" s="24"/>
      <c r="HP917" s="24"/>
      <c r="HQ917" s="24"/>
      <c r="HR917" s="24"/>
      <c r="HS917" s="24"/>
      <c r="HT917" s="24"/>
      <c r="HU917" s="24"/>
      <c r="HV917" s="24"/>
      <c r="HW917" s="24"/>
      <c r="HX917" s="24"/>
      <c r="HY917" s="24"/>
      <c r="HZ917" s="24"/>
      <c r="IA917" s="24"/>
      <c r="IB917" s="24"/>
      <c r="IC917" s="24"/>
      <c r="ID917" s="24"/>
      <c r="IE917" s="24"/>
      <c r="IF917" s="24"/>
      <c r="IG917" s="24"/>
      <c r="IH917" s="24"/>
      <c r="II917" s="24"/>
      <c r="IJ917" s="24"/>
      <c r="IK917" s="24"/>
      <c r="IL917" s="24"/>
      <c r="IM917" s="24"/>
      <c r="IN917" s="24"/>
      <c r="IO917" s="24"/>
      <c r="IP917" s="24"/>
      <c r="IQ917" s="24"/>
      <c r="IR917" s="24"/>
      <c r="IS917" s="24"/>
      <c r="IT917" s="24"/>
      <c r="IU917" s="24"/>
      <c r="IV917" s="24"/>
    </row>
    <row r="918" spans="1:256" s="22" customFormat="1" ht="11.25">
      <c r="A918" s="24"/>
      <c r="B918" s="24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4"/>
      <c r="CP918" s="24"/>
      <c r="CQ918" s="24"/>
      <c r="CR918" s="24"/>
      <c r="CS918" s="24"/>
      <c r="CT918" s="24"/>
      <c r="CU918" s="24"/>
      <c r="CV918" s="24"/>
      <c r="CW918" s="24"/>
      <c r="CX918" s="24"/>
      <c r="CY918" s="24"/>
      <c r="CZ918" s="24"/>
      <c r="DA918" s="24"/>
      <c r="DB918" s="24"/>
      <c r="DC918" s="24"/>
      <c r="DD918" s="24"/>
      <c r="DE918" s="24"/>
      <c r="DF918" s="24"/>
      <c r="DG918" s="24"/>
      <c r="DH918" s="24"/>
      <c r="DI918" s="24"/>
      <c r="DJ918" s="24"/>
      <c r="DK918" s="24"/>
      <c r="DL918" s="24"/>
      <c r="DM918" s="24"/>
      <c r="DN918" s="24"/>
      <c r="DO918" s="24"/>
      <c r="DP918" s="24"/>
      <c r="DQ918" s="24"/>
      <c r="DR918" s="24"/>
      <c r="DS918" s="24"/>
      <c r="DT918" s="24"/>
      <c r="DU918" s="24"/>
      <c r="DV918" s="24"/>
      <c r="DW918" s="24"/>
      <c r="DX918" s="24"/>
      <c r="DY918" s="24"/>
      <c r="DZ918" s="24"/>
      <c r="EA918" s="24"/>
      <c r="EB918" s="24"/>
      <c r="EC918" s="24"/>
      <c r="ED918" s="24"/>
      <c r="EE918" s="24"/>
      <c r="EF918" s="24"/>
      <c r="EG918" s="24"/>
      <c r="EH918" s="24"/>
      <c r="EI918" s="24"/>
      <c r="EJ918" s="24"/>
      <c r="EK918" s="24"/>
      <c r="EL918" s="24"/>
      <c r="EM918" s="24"/>
      <c r="EN918" s="24"/>
      <c r="EO918" s="24"/>
      <c r="EP918" s="24"/>
      <c r="EQ918" s="24"/>
      <c r="ER918" s="24"/>
      <c r="ES918" s="24"/>
      <c r="ET918" s="24"/>
      <c r="EU918" s="24"/>
      <c r="EV918" s="24"/>
      <c r="EW918" s="24"/>
      <c r="EX918" s="24"/>
      <c r="EY918" s="24"/>
      <c r="EZ918" s="24"/>
      <c r="FA918" s="24"/>
      <c r="FB918" s="24"/>
      <c r="FC918" s="24"/>
      <c r="FD918" s="24"/>
      <c r="FE918" s="24"/>
      <c r="FF918" s="24"/>
      <c r="FG918" s="24"/>
      <c r="FH918" s="24"/>
      <c r="FI918" s="24"/>
      <c r="FJ918" s="24"/>
      <c r="FK918" s="24"/>
      <c r="FL918" s="24"/>
      <c r="FM918" s="24"/>
      <c r="FN918" s="24"/>
      <c r="FO918" s="24"/>
      <c r="FP918" s="24"/>
      <c r="FQ918" s="24"/>
      <c r="FR918" s="24"/>
      <c r="FS918" s="24"/>
      <c r="FT918" s="24"/>
      <c r="FU918" s="24"/>
      <c r="FV918" s="24"/>
      <c r="FW918" s="24"/>
      <c r="FX918" s="24"/>
      <c r="FY918" s="24"/>
      <c r="FZ918" s="24"/>
      <c r="GA918" s="24"/>
      <c r="GB918" s="24"/>
      <c r="GC918" s="24"/>
      <c r="GD918" s="24"/>
      <c r="GE918" s="24"/>
      <c r="GF918" s="24"/>
      <c r="GG918" s="24"/>
      <c r="GH918" s="24"/>
      <c r="GI918" s="24"/>
      <c r="GJ918" s="24"/>
      <c r="GK918" s="24"/>
      <c r="GL918" s="24"/>
      <c r="GM918" s="24"/>
      <c r="GN918" s="24"/>
      <c r="GO918" s="24"/>
      <c r="GP918" s="24"/>
      <c r="GQ918" s="24"/>
      <c r="GR918" s="24"/>
      <c r="GS918" s="24"/>
      <c r="GT918" s="24"/>
      <c r="GU918" s="24"/>
      <c r="GV918" s="24"/>
      <c r="GW918" s="24"/>
      <c r="GX918" s="24"/>
      <c r="GY918" s="24"/>
      <c r="GZ918" s="24"/>
      <c r="HA918" s="24"/>
      <c r="HB918" s="24"/>
      <c r="HC918" s="24"/>
      <c r="HD918" s="24"/>
      <c r="HE918" s="24"/>
      <c r="HF918" s="24"/>
      <c r="HG918" s="24"/>
      <c r="HH918" s="24"/>
      <c r="HI918" s="24"/>
      <c r="HJ918" s="24"/>
      <c r="HK918" s="24"/>
      <c r="HL918" s="24"/>
      <c r="HM918" s="24"/>
      <c r="HN918" s="24"/>
      <c r="HO918" s="24"/>
      <c r="HP918" s="24"/>
      <c r="HQ918" s="24"/>
      <c r="HR918" s="24"/>
      <c r="HS918" s="24"/>
      <c r="HT918" s="24"/>
      <c r="HU918" s="24"/>
      <c r="HV918" s="24"/>
      <c r="HW918" s="24"/>
      <c r="HX918" s="24"/>
      <c r="HY918" s="24"/>
      <c r="HZ918" s="24"/>
      <c r="IA918" s="24"/>
      <c r="IB918" s="24"/>
      <c r="IC918" s="24"/>
      <c r="ID918" s="24"/>
      <c r="IE918" s="24"/>
      <c r="IF918" s="24"/>
      <c r="IG918" s="24"/>
      <c r="IH918" s="24"/>
      <c r="II918" s="24"/>
      <c r="IJ918" s="24"/>
      <c r="IK918" s="24"/>
      <c r="IL918" s="24"/>
      <c r="IM918" s="24"/>
      <c r="IN918" s="24"/>
      <c r="IO918" s="24"/>
      <c r="IP918" s="24"/>
      <c r="IQ918" s="24"/>
      <c r="IR918" s="24"/>
      <c r="IS918" s="24"/>
      <c r="IT918" s="24"/>
      <c r="IU918" s="24"/>
      <c r="IV918" s="24"/>
    </row>
    <row r="919" spans="1:256" s="22" customFormat="1" ht="11.25">
      <c r="A919" s="24"/>
      <c r="B919" s="24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4"/>
      <c r="CO919" s="24"/>
      <c r="CP919" s="24"/>
      <c r="CQ919" s="24"/>
      <c r="CR919" s="24"/>
      <c r="CS919" s="24"/>
      <c r="CT919" s="24"/>
      <c r="CU919" s="24"/>
      <c r="CV919" s="24"/>
      <c r="CW919" s="24"/>
      <c r="CX919" s="24"/>
      <c r="CY919" s="24"/>
      <c r="CZ919" s="24"/>
      <c r="DA919" s="24"/>
      <c r="DB919" s="24"/>
      <c r="DC919" s="24"/>
      <c r="DD919" s="24"/>
      <c r="DE919" s="24"/>
      <c r="DF919" s="24"/>
      <c r="DG919" s="24"/>
      <c r="DH919" s="24"/>
      <c r="DI919" s="24"/>
      <c r="DJ919" s="24"/>
      <c r="DK919" s="24"/>
      <c r="DL919" s="24"/>
      <c r="DM919" s="24"/>
      <c r="DN919" s="24"/>
      <c r="DO919" s="24"/>
      <c r="DP919" s="24"/>
      <c r="DQ919" s="24"/>
      <c r="DR919" s="24"/>
      <c r="DS919" s="24"/>
      <c r="DT919" s="24"/>
      <c r="DU919" s="24"/>
      <c r="DV919" s="24"/>
      <c r="DW919" s="24"/>
      <c r="DX919" s="24"/>
      <c r="DY919" s="24"/>
      <c r="DZ919" s="24"/>
      <c r="EA919" s="24"/>
      <c r="EB919" s="24"/>
      <c r="EC919" s="24"/>
      <c r="ED919" s="24"/>
      <c r="EE919" s="24"/>
      <c r="EF919" s="24"/>
      <c r="EG919" s="24"/>
      <c r="EH919" s="24"/>
      <c r="EI919" s="24"/>
      <c r="EJ919" s="24"/>
      <c r="EK919" s="24"/>
      <c r="EL919" s="24"/>
      <c r="EM919" s="24"/>
      <c r="EN919" s="24"/>
      <c r="EO919" s="24"/>
      <c r="EP919" s="24"/>
      <c r="EQ919" s="24"/>
      <c r="ER919" s="24"/>
      <c r="ES919" s="24"/>
      <c r="ET919" s="24"/>
      <c r="EU919" s="24"/>
      <c r="EV919" s="24"/>
      <c r="EW919" s="24"/>
      <c r="EX919" s="24"/>
      <c r="EY919" s="24"/>
      <c r="EZ919" s="24"/>
      <c r="FA919" s="24"/>
      <c r="FB919" s="24"/>
      <c r="FC919" s="24"/>
      <c r="FD919" s="24"/>
      <c r="FE919" s="24"/>
      <c r="FF919" s="24"/>
      <c r="FG919" s="24"/>
      <c r="FH919" s="24"/>
      <c r="FI919" s="24"/>
      <c r="FJ919" s="24"/>
      <c r="FK919" s="24"/>
      <c r="FL919" s="24"/>
      <c r="FM919" s="24"/>
      <c r="FN919" s="24"/>
      <c r="FO919" s="24"/>
      <c r="FP919" s="24"/>
      <c r="FQ919" s="24"/>
      <c r="FR919" s="24"/>
      <c r="FS919" s="24"/>
      <c r="FT919" s="24"/>
      <c r="FU919" s="24"/>
      <c r="FV919" s="24"/>
      <c r="FW919" s="24"/>
      <c r="FX919" s="24"/>
      <c r="FY919" s="24"/>
      <c r="FZ919" s="24"/>
      <c r="GA919" s="24"/>
      <c r="GB919" s="24"/>
      <c r="GC919" s="24"/>
      <c r="GD919" s="24"/>
      <c r="GE919" s="24"/>
      <c r="GF919" s="24"/>
      <c r="GG919" s="24"/>
      <c r="GH919" s="24"/>
      <c r="GI919" s="24"/>
      <c r="GJ919" s="24"/>
      <c r="GK919" s="24"/>
      <c r="GL919" s="24"/>
      <c r="GM919" s="24"/>
      <c r="GN919" s="24"/>
      <c r="GO919" s="24"/>
      <c r="GP919" s="24"/>
      <c r="GQ919" s="24"/>
      <c r="GR919" s="24"/>
      <c r="GS919" s="24"/>
      <c r="GT919" s="24"/>
      <c r="GU919" s="24"/>
      <c r="GV919" s="24"/>
      <c r="GW919" s="24"/>
      <c r="GX919" s="24"/>
      <c r="GY919" s="24"/>
      <c r="GZ919" s="24"/>
      <c r="HA919" s="24"/>
      <c r="HB919" s="24"/>
      <c r="HC919" s="24"/>
      <c r="HD919" s="24"/>
      <c r="HE919" s="24"/>
      <c r="HF919" s="24"/>
      <c r="HG919" s="24"/>
      <c r="HH919" s="24"/>
      <c r="HI919" s="24"/>
      <c r="HJ919" s="24"/>
      <c r="HK919" s="24"/>
      <c r="HL919" s="24"/>
      <c r="HM919" s="24"/>
      <c r="HN919" s="24"/>
      <c r="HO919" s="24"/>
      <c r="HP919" s="24"/>
      <c r="HQ919" s="24"/>
      <c r="HR919" s="24"/>
      <c r="HS919" s="24"/>
      <c r="HT919" s="24"/>
      <c r="HU919" s="24"/>
      <c r="HV919" s="24"/>
      <c r="HW919" s="24"/>
      <c r="HX919" s="24"/>
      <c r="HY919" s="24"/>
      <c r="HZ919" s="24"/>
      <c r="IA919" s="24"/>
      <c r="IB919" s="24"/>
      <c r="IC919" s="24"/>
      <c r="ID919" s="24"/>
      <c r="IE919" s="24"/>
      <c r="IF919" s="24"/>
      <c r="IG919" s="24"/>
      <c r="IH919" s="24"/>
      <c r="II919" s="24"/>
      <c r="IJ919" s="24"/>
      <c r="IK919" s="24"/>
      <c r="IL919" s="24"/>
      <c r="IM919" s="24"/>
      <c r="IN919" s="24"/>
      <c r="IO919" s="24"/>
      <c r="IP919" s="24"/>
      <c r="IQ919" s="24"/>
      <c r="IR919" s="24"/>
      <c r="IS919" s="24"/>
      <c r="IT919" s="24"/>
      <c r="IU919" s="24"/>
      <c r="IV919" s="24"/>
    </row>
    <row r="920" spans="1:256" s="22" customFormat="1" ht="11.25">
      <c r="A920" s="24"/>
      <c r="B920" s="24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4"/>
      <c r="CP920" s="24"/>
      <c r="CQ920" s="24"/>
      <c r="CR920" s="24"/>
      <c r="CS920" s="24"/>
      <c r="CT920" s="24"/>
      <c r="CU920" s="24"/>
      <c r="CV920" s="24"/>
      <c r="CW920" s="24"/>
      <c r="CX920" s="24"/>
      <c r="CY920" s="24"/>
      <c r="CZ920" s="24"/>
      <c r="DA920" s="24"/>
      <c r="DB920" s="24"/>
      <c r="DC920" s="24"/>
      <c r="DD920" s="24"/>
      <c r="DE920" s="24"/>
      <c r="DF920" s="24"/>
      <c r="DG920" s="24"/>
      <c r="DH920" s="24"/>
      <c r="DI920" s="24"/>
      <c r="DJ920" s="24"/>
      <c r="DK920" s="24"/>
      <c r="DL920" s="24"/>
      <c r="DM920" s="24"/>
      <c r="DN920" s="24"/>
      <c r="DO920" s="24"/>
      <c r="DP920" s="24"/>
      <c r="DQ920" s="24"/>
      <c r="DR920" s="24"/>
      <c r="DS920" s="24"/>
      <c r="DT920" s="24"/>
      <c r="DU920" s="24"/>
      <c r="DV920" s="24"/>
      <c r="DW920" s="24"/>
      <c r="DX920" s="24"/>
      <c r="DY920" s="24"/>
      <c r="DZ920" s="24"/>
      <c r="EA920" s="24"/>
      <c r="EB920" s="24"/>
      <c r="EC920" s="24"/>
      <c r="ED920" s="24"/>
      <c r="EE920" s="24"/>
      <c r="EF920" s="24"/>
      <c r="EG920" s="24"/>
      <c r="EH920" s="24"/>
      <c r="EI920" s="24"/>
      <c r="EJ920" s="24"/>
      <c r="EK920" s="24"/>
      <c r="EL920" s="24"/>
      <c r="EM920" s="24"/>
      <c r="EN920" s="24"/>
      <c r="EO920" s="24"/>
      <c r="EP920" s="24"/>
      <c r="EQ920" s="24"/>
      <c r="ER920" s="24"/>
      <c r="ES920" s="24"/>
      <c r="ET920" s="24"/>
      <c r="EU920" s="24"/>
      <c r="EV920" s="24"/>
      <c r="EW920" s="24"/>
      <c r="EX920" s="24"/>
      <c r="EY920" s="24"/>
      <c r="EZ920" s="24"/>
      <c r="FA920" s="24"/>
      <c r="FB920" s="24"/>
      <c r="FC920" s="24"/>
      <c r="FD920" s="24"/>
      <c r="FE920" s="24"/>
      <c r="FF920" s="24"/>
      <c r="FG920" s="24"/>
      <c r="FH920" s="24"/>
      <c r="FI920" s="24"/>
      <c r="FJ920" s="24"/>
      <c r="FK920" s="24"/>
      <c r="FL920" s="24"/>
      <c r="FM920" s="24"/>
      <c r="FN920" s="24"/>
      <c r="FO920" s="24"/>
      <c r="FP920" s="24"/>
      <c r="FQ920" s="24"/>
      <c r="FR920" s="24"/>
      <c r="FS920" s="24"/>
      <c r="FT920" s="24"/>
      <c r="FU920" s="24"/>
      <c r="FV920" s="24"/>
      <c r="FW920" s="24"/>
      <c r="FX920" s="24"/>
      <c r="FY920" s="24"/>
      <c r="FZ920" s="24"/>
      <c r="GA920" s="24"/>
      <c r="GB920" s="24"/>
      <c r="GC920" s="24"/>
      <c r="GD920" s="24"/>
      <c r="GE920" s="24"/>
      <c r="GF920" s="24"/>
      <c r="GG920" s="24"/>
      <c r="GH920" s="24"/>
      <c r="GI920" s="24"/>
      <c r="GJ920" s="24"/>
      <c r="GK920" s="24"/>
      <c r="GL920" s="24"/>
      <c r="GM920" s="24"/>
      <c r="GN920" s="24"/>
      <c r="GO920" s="24"/>
      <c r="GP920" s="24"/>
      <c r="GQ920" s="24"/>
      <c r="GR920" s="24"/>
      <c r="GS920" s="24"/>
      <c r="GT920" s="24"/>
      <c r="GU920" s="24"/>
      <c r="GV920" s="24"/>
      <c r="GW920" s="24"/>
      <c r="GX920" s="24"/>
      <c r="GY920" s="24"/>
      <c r="GZ920" s="24"/>
      <c r="HA920" s="24"/>
      <c r="HB920" s="24"/>
      <c r="HC920" s="24"/>
      <c r="HD920" s="24"/>
      <c r="HE920" s="24"/>
      <c r="HF920" s="24"/>
      <c r="HG920" s="24"/>
      <c r="HH920" s="24"/>
      <c r="HI920" s="24"/>
      <c r="HJ920" s="24"/>
      <c r="HK920" s="24"/>
      <c r="HL920" s="24"/>
      <c r="HM920" s="24"/>
      <c r="HN920" s="24"/>
      <c r="HO920" s="24"/>
      <c r="HP920" s="24"/>
      <c r="HQ920" s="24"/>
      <c r="HR920" s="24"/>
      <c r="HS920" s="24"/>
      <c r="HT920" s="24"/>
      <c r="HU920" s="24"/>
      <c r="HV920" s="24"/>
      <c r="HW920" s="24"/>
      <c r="HX920" s="24"/>
      <c r="HY920" s="24"/>
      <c r="HZ920" s="24"/>
      <c r="IA920" s="24"/>
      <c r="IB920" s="24"/>
      <c r="IC920" s="24"/>
      <c r="ID920" s="24"/>
      <c r="IE920" s="24"/>
      <c r="IF920" s="24"/>
      <c r="IG920" s="24"/>
      <c r="IH920" s="24"/>
      <c r="II920" s="24"/>
      <c r="IJ920" s="24"/>
      <c r="IK920" s="24"/>
      <c r="IL920" s="24"/>
      <c r="IM920" s="24"/>
      <c r="IN920" s="24"/>
      <c r="IO920" s="24"/>
      <c r="IP920" s="24"/>
      <c r="IQ920" s="24"/>
      <c r="IR920" s="24"/>
      <c r="IS920" s="24"/>
      <c r="IT920" s="24"/>
      <c r="IU920" s="24"/>
      <c r="IV920" s="24"/>
    </row>
    <row r="921" spans="1:256" s="22" customFormat="1" ht="11.25">
      <c r="A921" s="24"/>
      <c r="B921" s="24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  <c r="CN921" s="24"/>
      <c r="CO921" s="24"/>
      <c r="CP921" s="24"/>
      <c r="CQ921" s="24"/>
      <c r="CR921" s="24"/>
      <c r="CS921" s="24"/>
      <c r="CT921" s="24"/>
      <c r="CU921" s="24"/>
      <c r="CV921" s="24"/>
      <c r="CW921" s="24"/>
      <c r="CX921" s="24"/>
      <c r="CY921" s="24"/>
      <c r="CZ921" s="24"/>
      <c r="DA921" s="24"/>
      <c r="DB921" s="24"/>
      <c r="DC921" s="24"/>
      <c r="DD921" s="24"/>
      <c r="DE921" s="24"/>
      <c r="DF921" s="24"/>
      <c r="DG921" s="24"/>
      <c r="DH921" s="24"/>
      <c r="DI921" s="24"/>
      <c r="DJ921" s="24"/>
      <c r="DK921" s="24"/>
      <c r="DL921" s="24"/>
      <c r="DM921" s="24"/>
      <c r="DN921" s="24"/>
      <c r="DO921" s="24"/>
      <c r="DP921" s="24"/>
      <c r="DQ921" s="24"/>
      <c r="DR921" s="24"/>
      <c r="DS921" s="24"/>
      <c r="DT921" s="24"/>
      <c r="DU921" s="24"/>
      <c r="DV921" s="24"/>
      <c r="DW921" s="24"/>
      <c r="DX921" s="24"/>
      <c r="DY921" s="24"/>
      <c r="DZ921" s="24"/>
      <c r="EA921" s="24"/>
      <c r="EB921" s="24"/>
      <c r="EC921" s="24"/>
      <c r="ED921" s="24"/>
      <c r="EE921" s="24"/>
      <c r="EF921" s="24"/>
      <c r="EG921" s="24"/>
      <c r="EH921" s="24"/>
      <c r="EI921" s="24"/>
      <c r="EJ921" s="24"/>
      <c r="EK921" s="24"/>
      <c r="EL921" s="24"/>
      <c r="EM921" s="24"/>
      <c r="EN921" s="24"/>
      <c r="EO921" s="24"/>
      <c r="EP921" s="24"/>
      <c r="EQ921" s="24"/>
      <c r="ER921" s="24"/>
      <c r="ES921" s="24"/>
      <c r="ET921" s="24"/>
      <c r="EU921" s="24"/>
      <c r="EV921" s="24"/>
      <c r="EW921" s="24"/>
      <c r="EX921" s="24"/>
      <c r="EY921" s="24"/>
      <c r="EZ921" s="24"/>
      <c r="FA921" s="24"/>
      <c r="FB921" s="24"/>
      <c r="FC921" s="24"/>
      <c r="FD921" s="24"/>
      <c r="FE921" s="24"/>
      <c r="FF921" s="24"/>
      <c r="FG921" s="24"/>
      <c r="FH921" s="24"/>
      <c r="FI921" s="24"/>
      <c r="FJ921" s="24"/>
      <c r="FK921" s="24"/>
      <c r="FL921" s="24"/>
      <c r="FM921" s="24"/>
      <c r="FN921" s="24"/>
      <c r="FO921" s="24"/>
      <c r="FP921" s="24"/>
      <c r="FQ921" s="24"/>
      <c r="FR921" s="24"/>
      <c r="FS921" s="24"/>
      <c r="FT921" s="24"/>
      <c r="FU921" s="24"/>
      <c r="FV921" s="24"/>
      <c r="FW921" s="24"/>
      <c r="FX921" s="24"/>
      <c r="FY921" s="24"/>
      <c r="FZ921" s="24"/>
      <c r="GA921" s="24"/>
      <c r="GB921" s="24"/>
      <c r="GC921" s="24"/>
      <c r="GD921" s="24"/>
      <c r="GE921" s="24"/>
      <c r="GF921" s="24"/>
      <c r="GG921" s="24"/>
      <c r="GH921" s="24"/>
      <c r="GI921" s="24"/>
      <c r="GJ921" s="24"/>
      <c r="GK921" s="24"/>
      <c r="GL921" s="24"/>
      <c r="GM921" s="24"/>
      <c r="GN921" s="24"/>
      <c r="GO921" s="24"/>
      <c r="GP921" s="24"/>
      <c r="GQ921" s="24"/>
      <c r="GR921" s="24"/>
      <c r="GS921" s="24"/>
      <c r="GT921" s="24"/>
      <c r="GU921" s="24"/>
      <c r="GV921" s="24"/>
      <c r="GW921" s="24"/>
      <c r="GX921" s="24"/>
      <c r="GY921" s="24"/>
      <c r="GZ921" s="24"/>
      <c r="HA921" s="24"/>
      <c r="HB921" s="24"/>
      <c r="HC921" s="24"/>
      <c r="HD921" s="24"/>
      <c r="HE921" s="24"/>
      <c r="HF921" s="24"/>
      <c r="HG921" s="24"/>
      <c r="HH921" s="24"/>
      <c r="HI921" s="24"/>
      <c r="HJ921" s="24"/>
      <c r="HK921" s="24"/>
      <c r="HL921" s="24"/>
      <c r="HM921" s="24"/>
      <c r="HN921" s="24"/>
      <c r="HO921" s="24"/>
      <c r="HP921" s="24"/>
      <c r="HQ921" s="24"/>
      <c r="HR921" s="24"/>
      <c r="HS921" s="24"/>
      <c r="HT921" s="24"/>
      <c r="HU921" s="24"/>
      <c r="HV921" s="24"/>
      <c r="HW921" s="24"/>
      <c r="HX921" s="24"/>
      <c r="HY921" s="24"/>
      <c r="HZ921" s="24"/>
      <c r="IA921" s="24"/>
      <c r="IB921" s="24"/>
      <c r="IC921" s="24"/>
      <c r="ID921" s="24"/>
      <c r="IE921" s="24"/>
      <c r="IF921" s="24"/>
      <c r="IG921" s="24"/>
      <c r="IH921" s="24"/>
      <c r="II921" s="24"/>
      <c r="IJ921" s="24"/>
      <c r="IK921" s="24"/>
      <c r="IL921" s="24"/>
      <c r="IM921" s="24"/>
      <c r="IN921" s="24"/>
      <c r="IO921" s="24"/>
      <c r="IP921" s="24"/>
      <c r="IQ921" s="24"/>
      <c r="IR921" s="24"/>
      <c r="IS921" s="24"/>
      <c r="IT921" s="24"/>
      <c r="IU921" s="24"/>
      <c r="IV921" s="24"/>
    </row>
    <row r="922" spans="1:256" s="22" customFormat="1" ht="11.25">
      <c r="A922" s="24"/>
      <c r="B922" s="24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4"/>
      <c r="CP922" s="24"/>
      <c r="CQ922" s="24"/>
      <c r="CR922" s="24"/>
      <c r="CS922" s="24"/>
      <c r="CT922" s="24"/>
      <c r="CU922" s="24"/>
      <c r="CV922" s="24"/>
      <c r="CW922" s="24"/>
      <c r="CX922" s="24"/>
      <c r="CY922" s="24"/>
      <c r="CZ922" s="24"/>
      <c r="DA922" s="24"/>
      <c r="DB922" s="24"/>
      <c r="DC922" s="24"/>
      <c r="DD922" s="24"/>
      <c r="DE922" s="24"/>
      <c r="DF922" s="24"/>
      <c r="DG922" s="24"/>
      <c r="DH922" s="24"/>
      <c r="DI922" s="24"/>
      <c r="DJ922" s="24"/>
      <c r="DK922" s="24"/>
      <c r="DL922" s="24"/>
      <c r="DM922" s="24"/>
      <c r="DN922" s="24"/>
      <c r="DO922" s="24"/>
      <c r="DP922" s="24"/>
      <c r="DQ922" s="24"/>
      <c r="DR922" s="24"/>
      <c r="DS922" s="24"/>
      <c r="DT922" s="24"/>
      <c r="DU922" s="24"/>
      <c r="DV922" s="24"/>
      <c r="DW922" s="24"/>
      <c r="DX922" s="24"/>
      <c r="DY922" s="24"/>
      <c r="DZ922" s="24"/>
      <c r="EA922" s="24"/>
      <c r="EB922" s="24"/>
      <c r="EC922" s="24"/>
      <c r="ED922" s="24"/>
      <c r="EE922" s="24"/>
      <c r="EF922" s="24"/>
      <c r="EG922" s="24"/>
      <c r="EH922" s="24"/>
      <c r="EI922" s="24"/>
      <c r="EJ922" s="24"/>
      <c r="EK922" s="24"/>
      <c r="EL922" s="24"/>
      <c r="EM922" s="24"/>
      <c r="EN922" s="24"/>
      <c r="EO922" s="24"/>
      <c r="EP922" s="24"/>
      <c r="EQ922" s="24"/>
      <c r="ER922" s="24"/>
      <c r="ES922" s="24"/>
      <c r="ET922" s="24"/>
      <c r="EU922" s="24"/>
      <c r="EV922" s="24"/>
      <c r="EW922" s="24"/>
      <c r="EX922" s="24"/>
      <c r="EY922" s="24"/>
      <c r="EZ922" s="24"/>
      <c r="FA922" s="24"/>
      <c r="FB922" s="24"/>
      <c r="FC922" s="24"/>
      <c r="FD922" s="24"/>
      <c r="FE922" s="24"/>
      <c r="FF922" s="24"/>
      <c r="FG922" s="24"/>
      <c r="FH922" s="24"/>
      <c r="FI922" s="24"/>
      <c r="FJ922" s="24"/>
      <c r="FK922" s="24"/>
      <c r="FL922" s="24"/>
      <c r="FM922" s="24"/>
      <c r="FN922" s="24"/>
      <c r="FO922" s="24"/>
      <c r="FP922" s="24"/>
      <c r="FQ922" s="24"/>
      <c r="FR922" s="24"/>
      <c r="FS922" s="24"/>
      <c r="FT922" s="24"/>
      <c r="FU922" s="24"/>
      <c r="FV922" s="24"/>
      <c r="FW922" s="24"/>
      <c r="FX922" s="24"/>
      <c r="FY922" s="24"/>
      <c r="FZ922" s="24"/>
      <c r="GA922" s="24"/>
      <c r="GB922" s="24"/>
      <c r="GC922" s="24"/>
      <c r="GD922" s="24"/>
      <c r="GE922" s="24"/>
      <c r="GF922" s="24"/>
      <c r="GG922" s="24"/>
      <c r="GH922" s="24"/>
      <c r="GI922" s="24"/>
      <c r="GJ922" s="24"/>
      <c r="GK922" s="24"/>
      <c r="GL922" s="24"/>
      <c r="GM922" s="24"/>
      <c r="GN922" s="24"/>
      <c r="GO922" s="24"/>
      <c r="GP922" s="24"/>
      <c r="GQ922" s="24"/>
      <c r="GR922" s="24"/>
      <c r="GS922" s="24"/>
      <c r="GT922" s="24"/>
      <c r="GU922" s="24"/>
      <c r="GV922" s="24"/>
      <c r="GW922" s="24"/>
      <c r="GX922" s="24"/>
      <c r="GY922" s="24"/>
      <c r="GZ922" s="24"/>
      <c r="HA922" s="24"/>
      <c r="HB922" s="24"/>
      <c r="HC922" s="24"/>
      <c r="HD922" s="24"/>
      <c r="HE922" s="24"/>
      <c r="HF922" s="24"/>
      <c r="HG922" s="24"/>
      <c r="HH922" s="24"/>
      <c r="HI922" s="24"/>
      <c r="HJ922" s="24"/>
      <c r="HK922" s="24"/>
      <c r="HL922" s="24"/>
      <c r="HM922" s="24"/>
      <c r="HN922" s="24"/>
      <c r="HO922" s="24"/>
      <c r="HP922" s="24"/>
      <c r="HQ922" s="24"/>
      <c r="HR922" s="24"/>
      <c r="HS922" s="24"/>
      <c r="HT922" s="24"/>
      <c r="HU922" s="24"/>
      <c r="HV922" s="24"/>
      <c r="HW922" s="24"/>
      <c r="HX922" s="24"/>
      <c r="HY922" s="24"/>
      <c r="HZ922" s="24"/>
      <c r="IA922" s="24"/>
      <c r="IB922" s="24"/>
      <c r="IC922" s="24"/>
      <c r="ID922" s="24"/>
      <c r="IE922" s="24"/>
      <c r="IF922" s="24"/>
      <c r="IG922" s="24"/>
      <c r="IH922" s="24"/>
      <c r="II922" s="24"/>
      <c r="IJ922" s="24"/>
      <c r="IK922" s="24"/>
      <c r="IL922" s="24"/>
      <c r="IM922" s="24"/>
      <c r="IN922" s="24"/>
      <c r="IO922" s="24"/>
      <c r="IP922" s="24"/>
      <c r="IQ922" s="24"/>
      <c r="IR922" s="24"/>
      <c r="IS922" s="24"/>
      <c r="IT922" s="24"/>
      <c r="IU922" s="24"/>
      <c r="IV922" s="24"/>
    </row>
    <row r="923" spans="1:256" s="22" customFormat="1" ht="11.25">
      <c r="A923" s="24"/>
      <c r="B923" s="24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4"/>
      <c r="CP923" s="24"/>
      <c r="CQ923" s="24"/>
      <c r="CR923" s="24"/>
      <c r="CS923" s="24"/>
      <c r="CT923" s="24"/>
      <c r="CU923" s="24"/>
      <c r="CV923" s="24"/>
      <c r="CW923" s="24"/>
      <c r="CX923" s="24"/>
      <c r="CY923" s="24"/>
      <c r="CZ923" s="24"/>
      <c r="DA923" s="24"/>
      <c r="DB923" s="24"/>
      <c r="DC923" s="24"/>
      <c r="DD923" s="24"/>
      <c r="DE923" s="24"/>
      <c r="DF923" s="24"/>
      <c r="DG923" s="24"/>
      <c r="DH923" s="24"/>
      <c r="DI923" s="24"/>
      <c r="DJ923" s="24"/>
      <c r="DK923" s="24"/>
      <c r="DL923" s="24"/>
      <c r="DM923" s="24"/>
      <c r="DN923" s="24"/>
      <c r="DO923" s="24"/>
      <c r="DP923" s="24"/>
      <c r="DQ923" s="24"/>
      <c r="DR923" s="24"/>
      <c r="DS923" s="24"/>
      <c r="DT923" s="24"/>
      <c r="DU923" s="24"/>
      <c r="DV923" s="24"/>
      <c r="DW923" s="24"/>
      <c r="DX923" s="24"/>
      <c r="DY923" s="24"/>
      <c r="DZ923" s="24"/>
      <c r="EA923" s="24"/>
      <c r="EB923" s="24"/>
      <c r="EC923" s="24"/>
      <c r="ED923" s="24"/>
      <c r="EE923" s="24"/>
      <c r="EF923" s="24"/>
      <c r="EG923" s="24"/>
      <c r="EH923" s="24"/>
      <c r="EI923" s="24"/>
      <c r="EJ923" s="24"/>
      <c r="EK923" s="24"/>
      <c r="EL923" s="24"/>
      <c r="EM923" s="24"/>
      <c r="EN923" s="24"/>
      <c r="EO923" s="24"/>
      <c r="EP923" s="24"/>
      <c r="EQ923" s="24"/>
      <c r="ER923" s="24"/>
      <c r="ES923" s="24"/>
      <c r="ET923" s="24"/>
      <c r="EU923" s="24"/>
      <c r="EV923" s="24"/>
      <c r="EW923" s="24"/>
      <c r="EX923" s="24"/>
      <c r="EY923" s="24"/>
      <c r="EZ923" s="24"/>
      <c r="FA923" s="24"/>
      <c r="FB923" s="24"/>
      <c r="FC923" s="24"/>
      <c r="FD923" s="24"/>
      <c r="FE923" s="24"/>
      <c r="FF923" s="24"/>
      <c r="FG923" s="24"/>
      <c r="FH923" s="24"/>
      <c r="FI923" s="24"/>
      <c r="FJ923" s="24"/>
      <c r="FK923" s="24"/>
      <c r="FL923" s="24"/>
      <c r="FM923" s="24"/>
      <c r="FN923" s="24"/>
      <c r="FO923" s="24"/>
      <c r="FP923" s="24"/>
      <c r="FQ923" s="24"/>
      <c r="FR923" s="24"/>
      <c r="FS923" s="24"/>
      <c r="FT923" s="24"/>
      <c r="FU923" s="24"/>
      <c r="FV923" s="24"/>
      <c r="FW923" s="24"/>
      <c r="FX923" s="24"/>
      <c r="FY923" s="24"/>
      <c r="FZ923" s="24"/>
      <c r="GA923" s="24"/>
      <c r="GB923" s="24"/>
      <c r="GC923" s="24"/>
      <c r="GD923" s="24"/>
      <c r="GE923" s="24"/>
      <c r="GF923" s="24"/>
      <c r="GG923" s="24"/>
      <c r="GH923" s="24"/>
      <c r="GI923" s="24"/>
      <c r="GJ923" s="24"/>
      <c r="GK923" s="24"/>
      <c r="GL923" s="24"/>
      <c r="GM923" s="24"/>
      <c r="GN923" s="24"/>
      <c r="GO923" s="24"/>
      <c r="GP923" s="24"/>
      <c r="GQ923" s="24"/>
      <c r="GR923" s="24"/>
      <c r="GS923" s="24"/>
      <c r="GT923" s="24"/>
      <c r="GU923" s="24"/>
      <c r="GV923" s="24"/>
      <c r="GW923" s="24"/>
      <c r="GX923" s="24"/>
      <c r="GY923" s="24"/>
      <c r="GZ923" s="24"/>
      <c r="HA923" s="24"/>
      <c r="HB923" s="24"/>
      <c r="HC923" s="24"/>
      <c r="HD923" s="24"/>
      <c r="HE923" s="24"/>
      <c r="HF923" s="24"/>
      <c r="HG923" s="24"/>
      <c r="HH923" s="24"/>
      <c r="HI923" s="24"/>
      <c r="HJ923" s="24"/>
      <c r="HK923" s="24"/>
      <c r="HL923" s="24"/>
      <c r="HM923" s="24"/>
      <c r="HN923" s="24"/>
      <c r="HO923" s="24"/>
      <c r="HP923" s="24"/>
      <c r="HQ923" s="24"/>
      <c r="HR923" s="24"/>
      <c r="HS923" s="24"/>
      <c r="HT923" s="24"/>
      <c r="HU923" s="24"/>
      <c r="HV923" s="24"/>
      <c r="HW923" s="24"/>
      <c r="HX923" s="24"/>
      <c r="HY923" s="24"/>
      <c r="HZ923" s="24"/>
      <c r="IA923" s="24"/>
      <c r="IB923" s="24"/>
      <c r="IC923" s="24"/>
      <c r="ID923" s="24"/>
      <c r="IE923" s="24"/>
      <c r="IF923" s="24"/>
      <c r="IG923" s="24"/>
      <c r="IH923" s="24"/>
      <c r="II923" s="24"/>
      <c r="IJ923" s="24"/>
      <c r="IK923" s="24"/>
      <c r="IL923" s="24"/>
      <c r="IM923" s="24"/>
      <c r="IN923" s="24"/>
      <c r="IO923" s="24"/>
      <c r="IP923" s="24"/>
      <c r="IQ923" s="24"/>
      <c r="IR923" s="24"/>
      <c r="IS923" s="24"/>
      <c r="IT923" s="24"/>
      <c r="IU923" s="24"/>
      <c r="IV923" s="24"/>
    </row>
    <row r="924" spans="1:256" s="22" customFormat="1" ht="11.25">
      <c r="A924" s="24"/>
      <c r="B924" s="24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4"/>
      <c r="CO924" s="24"/>
      <c r="CP924" s="24"/>
      <c r="CQ924" s="24"/>
      <c r="CR924" s="24"/>
      <c r="CS924" s="24"/>
      <c r="CT924" s="24"/>
      <c r="CU924" s="24"/>
      <c r="CV924" s="24"/>
      <c r="CW924" s="24"/>
      <c r="CX924" s="24"/>
      <c r="CY924" s="24"/>
      <c r="CZ924" s="24"/>
      <c r="DA924" s="24"/>
      <c r="DB924" s="24"/>
      <c r="DC924" s="24"/>
      <c r="DD924" s="24"/>
      <c r="DE924" s="24"/>
      <c r="DF924" s="24"/>
      <c r="DG924" s="24"/>
      <c r="DH924" s="24"/>
      <c r="DI924" s="24"/>
      <c r="DJ924" s="24"/>
      <c r="DK924" s="24"/>
      <c r="DL924" s="24"/>
      <c r="DM924" s="24"/>
      <c r="DN924" s="24"/>
      <c r="DO924" s="24"/>
      <c r="DP924" s="24"/>
      <c r="DQ924" s="24"/>
      <c r="DR924" s="24"/>
      <c r="DS924" s="24"/>
      <c r="DT924" s="24"/>
      <c r="DU924" s="24"/>
      <c r="DV924" s="24"/>
      <c r="DW924" s="24"/>
      <c r="DX924" s="24"/>
      <c r="DY924" s="24"/>
      <c r="DZ924" s="24"/>
      <c r="EA924" s="24"/>
      <c r="EB924" s="24"/>
      <c r="EC924" s="24"/>
      <c r="ED924" s="24"/>
      <c r="EE924" s="24"/>
      <c r="EF924" s="24"/>
      <c r="EG924" s="24"/>
      <c r="EH924" s="24"/>
      <c r="EI924" s="24"/>
      <c r="EJ924" s="24"/>
      <c r="EK924" s="24"/>
      <c r="EL924" s="24"/>
      <c r="EM924" s="24"/>
      <c r="EN924" s="24"/>
      <c r="EO924" s="24"/>
      <c r="EP924" s="24"/>
      <c r="EQ924" s="24"/>
      <c r="ER924" s="24"/>
      <c r="ES924" s="24"/>
      <c r="ET924" s="24"/>
      <c r="EU924" s="24"/>
      <c r="EV924" s="24"/>
      <c r="EW924" s="24"/>
      <c r="EX924" s="24"/>
      <c r="EY924" s="24"/>
      <c r="EZ924" s="24"/>
      <c r="FA924" s="24"/>
      <c r="FB924" s="24"/>
      <c r="FC924" s="24"/>
      <c r="FD924" s="24"/>
      <c r="FE924" s="24"/>
      <c r="FF924" s="24"/>
      <c r="FG924" s="24"/>
      <c r="FH924" s="24"/>
      <c r="FI924" s="24"/>
      <c r="FJ924" s="24"/>
      <c r="FK924" s="24"/>
      <c r="FL924" s="24"/>
      <c r="FM924" s="24"/>
      <c r="FN924" s="24"/>
      <c r="FO924" s="24"/>
      <c r="FP924" s="24"/>
      <c r="FQ924" s="24"/>
      <c r="FR924" s="24"/>
      <c r="FS924" s="24"/>
      <c r="FT924" s="24"/>
      <c r="FU924" s="24"/>
      <c r="FV924" s="24"/>
      <c r="FW924" s="24"/>
      <c r="FX924" s="24"/>
      <c r="FY924" s="24"/>
      <c r="FZ924" s="24"/>
      <c r="GA924" s="24"/>
      <c r="GB924" s="24"/>
      <c r="GC924" s="24"/>
      <c r="GD924" s="24"/>
      <c r="GE924" s="24"/>
      <c r="GF924" s="24"/>
      <c r="GG924" s="24"/>
      <c r="GH924" s="24"/>
      <c r="GI924" s="24"/>
      <c r="GJ924" s="24"/>
      <c r="GK924" s="24"/>
      <c r="GL924" s="24"/>
      <c r="GM924" s="24"/>
      <c r="GN924" s="24"/>
      <c r="GO924" s="24"/>
      <c r="GP924" s="24"/>
      <c r="GQ924" s="24"/>
      <c r="GR924" s="24"/>
      <c r="GS924" s="24"/>
      <c r="GT924" s="24"/>
      <c r="GU924" s="24"/>
      <c r="GV924" s="24"/>
      <c r="GW924" s="24"/>
      <c r="GX924" s="24"/>
      <c r="GY924" s="24"/>
      <c r="GZ924" s="24"/>
      <c r="HA924" s="24"/>
      <c r="HB924" s="24"/>
      <c r="HC924" s="24"/>
      <c r="HD924" s="24"/>
      <c r="HE924" s="24"/>
      <c r="HF924" s="24"/>
      <c r="HG924" s="24"/>
      <c r="HH924" s="24"/>
      <c r="HI924" s="24"/>
      <c r="HJ924" s="24"/>
      <c r="HK924" s="24"/>
      <c r="HL924" s="24"/>
      <c r="HM924" s="24"/>
      <c r="HN924" s="24"/>
      <c r="HO924" s="24"/>
      <c r="HP924" s="24"/>
      <c r="HQ924" s="24"/>
      <c r="HR924" s="24"/>
      <c r="HS924" s="24"/>
      <c r="HT924" s="24"/>
      <c r="HU924" s="24"/>
      <c r="HV924" s="24"/>
      <c r="HW924" s="24"/>
      <c r="HX924" s="24"/>
      <c r="HY924" s="24"/>
      <c r="HZ924" s="24"/>
      <c r="IA924" s="24"/>
      <c r="IB924" s="24"/>
      <c r="IC924" s="24"/>
      <c r="ID924" s="24"/>
      <c r="IE924" s="24"/>
      <c r="IF924" s="24"/>
      <c r="IG924" s="24"/>
      <c r="IH924" s="24"/>
      <c r="II924" s="24"/>
      <c r="IJ924" s="24"/>
      <c r="IK924" s="24"/>
      <c r="IL924" s="24"/>
      <c r="IM924" s="24"/>
      <c r="IN924" s="24"/>
      <c r="IO924" s="24"/>
      <c r="IP924" s="24"/>
      <c r="IQ924" s="24"/>
      <c r="IR924" s="24"/>
      <c r="IS924" s="24"/>
      <c r="IT924" s="24"/>
      <c r="IU924" s="24"/>
      <c r="IV924" s="24"/>
    </row>
    <row r="925" spans="1:256" s="22" customFormat="1" ht="11.25">
      <c r="A925" s="24"/>
      <c r="B925" s="24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4"/>
      <c r="CP925" s="24"/>
      <c r="CQ925" s="24"/>
      <c r="CR925" s="24"/>
      <c r="CS925" s="24"/>
      <c r="CT925" s="24"/>
      <c r="CU925" s="24"/>
      <c r="CV925" s="24"/>
      <c r="CW925" s="24"/>
      <c r="CX925" s="24"/>
      <c r="CY925" s="24"/>
      <c r="CZ925" s="24"/>
      <c r="DA925" s="24"/>
      <c r="DB925" s="24"/>
      <c r="DC925" s="24"/>
      <c r="DD925" s="24"/>
      <c r="DE925" s="24"/>
      <c r="DF925" s="24"/>
      <c r="DG925" s="24"/>
      <c r="DH925" s="24"/>
      <c r="DI925" s="24"/>
      <c r="DJ925" s="24"/>
      <c r="DK925" s="24"/>
      <c r="DL925" s="24"/>
      <c r="DM925" s="24"/>
      <c r="DN925" s="24"/>
      <c r="DO925" s="24"/>
      <c r="DP925" s="24"/>
      <c r="DQ925" s="24"/>
      <c r="DR925" s="24"/>
      <c r="DS925" s="24"/>
      <c r="DT925" s="24"/>
      <c r="DU925" s="24"/>
      <c r="DV925" s="24"/>
      <c r="DW925" s="24"/>
      <c r="DX925" s="24"/>
      <c r="DY925" s="24"/>
      <c r="DZ925" s="24"/>
      <c r="EA925" s="24"/>
      <c r="EB925" s="24"/>
      <c r="EC925" s="24"/>
      <c r="ED925" s="24"/>
      <c r="EE925" s="24"/>
      <c r="EF925" s="24"/>
      <c r="EG925" s="24"/>
      <c r="EH925" s="24"/>
      <c r="EI925" s="24"/>
      <c r="EJ925" s="24"/>
      <c r="EK925" s="24"/>
      <c r="EL925" s="24"/>
      <c r="EM925" s="24"/>
      <c r="EN925" s="24"/>
      <c r="EO925" s="24"/>
      <c r="EP925" s="24"/>
      <c r="EQ925" s="24"/>
      <c r="ER925" s="24"/>
      <c r="ES925" s="24"/>
      <c r="ET925" s="24"/>
      <c r="EU925" s="24"/>
      <c r="EV925" s="24"/>
      <c r="EW925" s="24"/>
      <c r="EX925" s="24"/>
      <c r="EY925" s="24"/>
      <c r="EZ925" s="24"/>
      <c r="FA925" s="24"/>
      <c r="FB925" s="24"/>
      <c r="FC925" s="24"/>
      <c r="FD925" s="24"/>
      <c r="FE925" s="24"/>
      <c r="FF925" s="24"/>
      <c r="FG925" s="24"/>
      <c r="FH925" s="24"/>
      <c r="FI925" s="24"/>
      <c r="FJ925" s="24"/>
      <c r="FK925" s="24"/>
      <c r="FL925" s="24"/>
      <c r="FM925" s="24"/>
      <c r="FN925" s="24"/>
      <c r="FO925" s="24"/>
      <c r="FP925" s="24"/>
      <c r="FQ925" s="24"/>
      <c r="FR925" s="24"/>
      <c r="FS925" s="24"/>
      <c r="FT925" s="24"/>
      <c r="FU925" s="24"/>
      <c r="FV925" s="24"/>
      <c r="FW925" s="24"/>
      <c r="FX925" s="24"/>
      <c r="FY925" s="24"/>
      <c r="FZ925" s="24"/>
      <c r="GA925" s="24"/>
      <c r="GB925" s="24"/>
      <c r="GC925" s="24"/>
      <c r="GD925" s="24"/>
      <c r="GE925" s="24"/>
      <c r="GF925" s="24"/>
      <c r="GG925" s="24"/>
      <c r="GH925" s="24"/>
      <c r="GI925" s="24"/>
      <c r="GJ925" s="24"/>
      <c r="GK925" s="24"/>
      <c r="GL925" s="24"/>
      <c r="GM925" s="24"/>
      <c r="GN925" s="24"/>
      <c r="GO925" s="24"/>
      <c r="GP925" s="24"/>
      <c r="GQ925" s="24"/>
      <c r="GR925" s="24"/>
      <c r="GS925" s="24"/>
      <c r="GT925" s="24"/>
      <c r="GU925" s="24"/>
      <c r="GV925" s="24"/>
      <c r="GW925" s="24"/>
      <c r="GX925" s="24"/>
      <c r="GY925" s="24"/>
      <c r="GZ925" s="24"/>
      <c r="HA925" s="24"/>
      <c r="HB925" s="24"/>
      <c r="HC925" s="24"/>
      <c r="HD925" s="24"/>
      <c r="HE925" s="24"/>
      <c r="HF925" s="24"/>
      <c r="HG925" s="24"/>
      <c r="HH925" s="24"/>
      <c r="HI925" s="24"/>
      <c r="HJ925" s="24"/>
      <c r="HK925" s="24"/>
      <c r="HL925" s="24"/>
      <c r="HM925" s="24"/>
      <c r="HN925" s="24"/>
      <c r="HO925" s="24"/>
      <c r="HP925" s="24"/>
      <c r="HQ925" s="24"/>
      <c r="HR925" s="24"/>
      <c r="HS925" s="24"/>
      <c r="HT925" s="24"/>
      <c r="HU925" s="24"/>
      <c r="HV925" s="24"/>
      <c r="HW925" s="24"/>
      <c r="HX925" s="24"/>
      <c r="HY925" s="24"/>
      <c r="HZ925" s="24"/>
      <c r="IA925" s="24"/>
      <c r="IB925" s="24"/>
      <c r="IC925" s="24"/>
      <c r="ID925" s="24"/>
      <c r="IE925" s="24"/>
      <c r="IF925" s="24"/>
      <c r="IG925" s="24"/>
      <c r="IH925" s="24"/>
      <c r="II925" s="24"/>
      <c r="IJ925" s="24"/>
      <c r="IK925" s="24"/>
      <c r="IL925" s="24"/>
      <c r="IM925" s="24"/>
      <c r="IN925" s="24"/>
      <c r="IO925" s="24"/>
      <c r="IP925" s="24"/>
      <c r="IQ925" s="24"/>
      <c r="IR925" s="24"/>
      <c r="IS925" s="24"/>
      <c r="IT925" s="24"/>
      <c r="IU925" s="24"/>
      <c r="IV925" s="24"/>
    </row>
    <row r="926" spans="1:256" s="22" customFormat="1" ht="11.25">
      <c r="A926" s="24"/>
      <c r="B926" s="24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4"/>
      <c r="CO926" s="24"/>
      <c r="CP926" s="24"/>
      <c r="CQ926" s="24"/>
      <c r="CR926" s="24"/>
      <c r="CS926" s="24"/>
      <c r="CT926" s="24"/>
      <c r="CU926" s="24"/>
      <c r="CV926" s="24"/>
      <c r="CW926" s="24"/>
      <c r="CX926" s="24"/>
      <c r="CY926" s="24"/>
      <c r="CZ926" s="24"/>
      <c r="DA926" s="24"/>
      <c r="DB926" s="24"/>
      <c r="DC926" s="24"/>
      <c r="DD926" s="24"/>
      <c r="DE926" s="24"/>
      <c r="DF926" s="24"/>
      <c r="DG926" s="24"/>
      <c r="DH926" s="24"/>
      <c r="DI926" s="24"/>
      <c r="DJ926" s="24"/>
      <c r="DK926" s="24"/>
      <c r="DL926" s="24"/>
      <c r="DM926" s="24"/>
      <c r="DN926" s="24"/>
      <c r="DO926" s="24"/>
      <c r="DP926" s="24"/>
      <c r="DQ926" s="24"/>
      <c r="DR926" s="24"/>
      <c r="DS926" s="24"/>
      <c r="DT926" s="24"/>
      <c r="DU926" s="24"/>
      <c r="DV926" s="24"/>
      <c r="DW926" s="24"/>
      <c r="DX926" s="24"/>
      <c r="DY926" s="24"/>
      <c r="DZ926" s="24"/>
      <c r="EA926" s="24"/>
      <c r="EB926" s="24"/>
      <c r="EC926" s="24"/>
      <c r="ED926" s="24"/>
      <c r="EE926" s="24"/>
      <c r="EF926" s="24"/>
      <c r="EG926" s="24"/>
      <c r="EH926" s="24"/>
      <c r="EI926" s="24"/>
      <c r="EJ926" s="24"/>
      <c r="EK926" s="24"/>
      <c r="EL926" s="24"/>
      <c r="EM926" s="24"/>
      <c r="EN926" s="24"/>
      <c r="EO926" s="24"/>
      <c r="EP926" s="24"/>
      <c r="EQ926" s="24"/>
      <c r="ER926" s="24"/>
      <c r="ES926" s="24"/>
      <c r="ET926" s="24"/>
      <c r="EU926" s="24"/>
      <c r="EV926" s="24"/>
      <c r="EW926" s="24"/>
      <c r="EX926" s="24"/>
      <c r="EY926" s="24"/>
      <c r="EZ926" s="24"/>
      <c r="FA926" s="24"/>
      <c r="FB926" s="24"/>
      <c r="FC926" s="24"/>
      <c r="FD926" s="24"/>
      <c r="FE926" s="24"/>
      <c r="FF926" s="24"/>
      <c r="FG926" s="24"/>
      <c r="FH926" s="24"/>
      <c r="FI926" s="24"/>
      <c r="FJ926" s="24"/>
      <c r="FK926" s="24"/>
      <c r="FL926" s="24"/>
      <c r="FM926" s="24"/>
      <c r="FN926" s="24"/>
      <c r="FO926" s="24"/>
      <c r="FP926" s="24"/>
      <c r="FQ926" s="24"/>
      <c r="FR926" s="24"/>
      <c r="FS926" s="24"/>
      <c r="FT926" s="24"/>
      <c r="FU926" s="24"/>
      <c r="FV926" s="24"/>
      <c r="FW926" s="24"/>
      <c r="FX926" s="24"/>
      <c r="FY926" s="24"/>
      <c r="FZ926" s="24"/>
      <c r="GA926" s="24"/>
      <c r="GB926" s="24"/>
      <c r="GC926" s="24"/>
      <c r="GD926" s="24"/>
      <c r="GE926" s="24"/>
      <c r="GF926" s="24"/>
      <c r="GG926" s="24"/>
      <c r="GH926" s="24"/>
      <c r="GI926" s="24"/>
      <c r="GJ926" s="24"/>
      <c r="GK926" s="24"/>
      <c r="GL926" s="24"/>
      <c r="GM926" s="24"/>
      <c r="GN926" s="24"/>
      <c r="GO926" s="24"/>
      <c r="GP926" s="24"/>
      <c r="GQ926" s="24"/>
      <c r="GR926" s="24"/>
      <c r="GS926" s="24"/>
      <c r="GT926" s="24"/>
      <c r="GU926" s="24"/>
      <c r="GV926" s="24"/>
      <c r="GW926" s="24"/>
      <c r="GX926" s="24"/>
      <c r="GY926" s="24"/>
      <c r="GZ926" s="24"/>
      <c r="HA926" s="24"/>
      <c r="HB926" s="24"/>
      <c r="HC926" s="24"/>
      <c r="HD926" s="24"/>
      <c r="HE926" s="24"/>
      <c r="HF926" s="24"/>
      <c r="HG926" s="24"/>
      <c r="HH926" s="24"/>
      <c r="HI926" s="24"/>
      <c r="HJ926" s="24"/>
      <c r="HK926" s="24"/>
      <c r="HL926" s="24"/>
      <c r="HM926" s="24"/>
      <c r="HN926" s="24"/>
      <c r="HO926" s="24"/>
      <c r="HP926" s="24"/>
      <c r="HQ926" s="24"/>
      <c r="HR926" s="24"/>
      <c r="HS926" s="24"/>
      <c r="HT926" s="24"/>
      <c r="HU926" s="24"/>
      <c r="HV926" s="24"/>
      <c r="HW926" s="24"/>
      <c r="HX926" s="24"/>
      <c r="HY926" s="24"/>
      <c r="HZ926" s="24"/>
      <c r="IA926" s="24"/>
      <c r="IB926" s="24"/>
      <c r="IC926" s="24"/>
      <c r="ID926" s="24"/>
      <c r="IE926" s="24"/>
      <c r="IF926" s="24"/>
      <c r="IG926" s="24"/>
      <c r="IH926" s="24"/>
      <c r="II926" s="24"/>
      <c r="IJ926" s="24"/>
      <c r="IK926" s="24"/>
      <c r="IL926" s="24"/>
      <c r="IM926" s="24"/>
      <c r="IN926" s="24"/>
      <c r="IO926" s="24"/>
      <c r="IP926" s="24"/>
      <c r="IQ926" s="24"/>
      <c r="IR926" s="24"/>
      <c r="IS926" s="24"/>
      <c r="IT926" s="24"/>
      <c r="IU926" s="24"/>
      <c r="IV926" s="24"/>
    </row>
    <row r="927" spans="1:256" s="22" customFormat="1" ht="11.25">
      <c r="A927" s="24"/>
      <c r="B927" s="24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4"/>
      <c r="CP927" s="24"/>
      <c r="CQ927" s="24"/>
      <c r="CR927" s="24"/>
      <c r="CS927" s="24"/>
      <c r="CT927" s="24"/>
      <c r="CU927" s="24"/>
      <c r="CV927" s="24"/>
      <c r="CW927" s="24"/>
      <c r="CX927" s="24"/>
      <c r="CY927" s="24"/>
      <c r="CZ927" s="24"/>
      <c r="DA927" s="24"/>
      <c r="DB927" s="24"/>
      <c r="DC927" s="24"/>
      <c r="DD927" s="24"/>
      <c r="DE927" s="24"/>
      <c r="DF927" s="24"/>
      <c r="DG927" s="24"/>
      <c r="DH927" s="24"/>
      <c r="DI927" s="24"/>
      <c r="DJ927" s="24"/>
      <c r="DK927" s="24"/>
      <c r="DL927" s="24"/>
      <c r="DM927" s="24"/>
      <c r="DN927" s="24"/>
      <c r="DO927" s="24"/>
      <c r="DP927" s="24"/>
      <c r="DQ927" s="24"/>
      <c r="DR927" s="24"/>
      <c r="DS927" s="24"/>
      <c r="DT927" s="24"/>
      <c r="DU927" s="24"/>
      <c r="DV927" s="24"/>
      <c r="DW927" s="24"/>
      <c r="DX927" s="24"/>
      <c r="DY927" s="24"/>
      <c r="DZ927" s="24"/>
      <c r="EA927" s="24"/>
      <c r="EB927" s="24"/>
      <c r="EC927" s="24"/>
      <c r="ED927" s="24"/>
      <c r="EE927" s="24"/>
      <c r="EF927" s="24"/>
      <c r="EG927" s="24"/>
      <c r="EH927" s="24"/>
      <c r="EI927" s="24"/>
      <c r="EJ927" s="24"/>
      <c r="EK927" s="24"/>
      <c r="EL927" s="24"/>
      <c r="EM927" s="24"/>
      <c r="EN927" s="24"/>
      <c r="EO927" s="24"/>
      <c r="EP927" s="24"/>
      <c r="EQ927" s="24"/>
      <c r="ER927" s="24"/>
      <c r="ES927" s="24"/>
      <c r="ET927" s="24"/>
      <c r="EU927" s="24"/>
      <c r="EV927" s="24"/>
      <c r="EW927" s="24"/>
      <c r="EX927" s="24"/>
      <c r="EY927" s="24"/>
      <c r="EZ927" s="24"/>
      <c r="FA927" s="24"/>
      <c r="FB927" s="24"/>
      <c r="FC927" s="24"/>
      <c r="FD927" s="24"/>
      <c r="FE927" s="24"/>
      <c r="FF927" s="24"/>
      <c r="FG927" s="24"/>
      <c r="FH927" s="24"/>
      <c r="FI927" s="24"/>
      <c r="FJ927" s="24"/>
      <c r="FK927" s="24"/>
      <c r="FL927" s="24"/>
      <c r="FM927" s="24"/>
      <c r="FN927" s="24"/>
      <c r="FO927" s="24"/>
      <c r="FP927" s="24"/>
      <c r="FQ927" s="24"/>
      <c r="FR927" s="24"/>
      <c r="FS927" s="24"/>
      <c r="FT927" s="24"/>
      <c r="FU927" s="24"/>
      <c r="FV927" s="24"/>
      <c r="FW927" s="24"/>
      <c r="FX927" s="24"/>
      <c r="FY927" s="24"/>
      <c r="FZ927" s="24"/>
      <c r="GA927" s="24"/>
      <c r="GB927" s="24"/>
      <c r="GC927" s="24"/>
      <c r="GD927" s="24"/>
      <c r="GE927" s="24"/>
      <c r="GF927" s="24"/>
      <c r="GG927" s="24"/>
      <c r="GH927" s="24"/>
      <c r="GI927" s="24"/>
      <c r="GJ927" s="24"/>
      <c r="GK927" s="24"/>
      <c r="GL927" s="24"/>
      <c r="GM927" s="24"/>
      <c r="GN927" s="24"/>
      <c r="GO927" s="24"/>
      <c r="GP927" s="24"/>
      <c r="GQ927" s="24"/>
      <c r="GR927" s="24"/>
      <c r="GS927" s="24"/>
      <c r="GT927" s="24"/>
      <c r="GU927" s="24"/>
      <c r="GV927" s="24"/>
      <c r="GW927" s="24"/>
      <c r="GX927" s="24"/>
      <c r="GY927" s="24"/>
      <c r="GZ927" s="24"/>
      <c r="HA927" s="24"/>
      <c r="HB927" s="24"/>
      <c r="HC927" s="24"/>
      <c r="HD927" s="24"/>
      <c r="HE927" s="24"/>
      <c r="HF927" s="24"/>
      <c r="HG927" s="24"/>
      <c r="HH927" s="24"/>
      <c r="HI927" s="24"/>
      <c r="HJ927" s="24"/>
      <c r="HK927" s="24"/>
      <c r="HL927" s="24"/>
      <c r="HM927" s="24"/>
      <c r="HN927" s="24"/>
      <c r="HO927" s="24"/>
      <c r="HP927" s="24"/>
      <c r="HQ927" s="24"/>
      <c r="HR927" s="24"/>
      <c r="HS927" s="24"/>
      <c r="HT927" s="24"/>
      <c r="HU927" s="24"/>
      <c r="HV927" s="24"/>
      <c r="HW927" s="24"/>
      <c r="HX927" s="24"/>
      <c r="HY927" s="24"/>
      <c r="HZ927" s="24"/>
      <c r="IA927" s="24"/>
      <c r="IB927" s="24"/>
      <c r="IC927" s="24"/>
      <c r="ID927" s="24"/>
      <c r="IE927" s="24"/>
      <c r="IF927" s="24"/>
      <c r="IG927" s="24"/>
      <c r="IH927" s="24"/>
      <c r="II927" s="24"/>
      <c r="IJ927" s="24"/>
      <c r="IK927" s="24"/>
      <c r="IL927" s="24"/>
      <c r="IM927" s="24"/>
      <c r="IN927" s="24"/>
      <c r="IO927" s="24"/>
      <c r="IP927" s="24"/>
      <c r="IQ927" s="24"/>
      <c r="IR927" s="24"/>
      <c r="IS927" s="24"/>
      <c r="IT927" s="24"/>
      <c r="IU927" s="24"/>
      <c r="IV927" s="24"/>
    </row>
    <row r="928" spans="1:256" s="22" customFormat="1" ht="11.25">
      <c r="A928" s="24"/>
      <c r="B928" s="24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4"/>
      <c r="CP928" s="24"/>
      <c r="CQ928" s="24"/>
      <c r="CR928" s="24"/>
      <c r="CS928" s="24"/>
      <c r="CT928" s="24"/>
      <c r="CU928" s="24"/>
      <c r="CV928" s="24"/>
      <c r="CW928" s="24"/>
      <c r="CX928" s="24"/>
      <c r="CY928" s="24"/>
      <c r="CZ928" s="24"/>
      <c r="DA928" s="24"/>
      <c r="DB928" s="24"/>
      <c r="DC928" s="24"/>
      <c r="DD928" s="24"/>
      <c r="DE928" s="24"/>
      <c r="DF928" s="24"/>
      <c r="DG928" s="24"/>
      <c r="DH928" s="24"/>
      <c r="DI928" s="24"/>
      <c r="DJ928" s="24"/>
      <c r="DK928" s="24"/>
      <c r="DL928" s="24"/>
      <c r="DM928" s="24"/>
      <c r="DN928" s="24"/>
      <c r="DO928" s="24"/>
      <c r="DP928" s="24"/>
      <c r="DQ928" s="24"/>
      <c r="DR928" s="24"/>
      <c r="DS928" s="24"/>
      <c r="DT928" s="24"/>
      <c r="DU928" s="24"/>
      <c r="DV928" s="24"/>
      <c r="DW928" s="24"/>
      <c r="DX928" s="24"/>
      <c r="DY928" s="24"/>
      <c r="DZ928" s="24"/>
      <c r="EA928" s="24"/>
      <c r="EB928" s="24"/>
      <c r="EC928" s="24"/>
      <c r="ED928" s="24"/>
      <c r="EE928" s="24"/>
      <c r="EF928" s="24"/>
      <c r="EG928" s="24"/>
      <c r="EH928" s="24"/>
      <c r="EI928" s="24"/>
      <c r="EJ928" s="24"/>
      <c r="EK928" s="24"/>
      <c r="EL928" s="24"/>
      <c r="EM928" s="24"/>
      <c r="EN928" s="24"/>
      <c r="EO928" s="24"/>
      <c r="EP928" s="24"/>
      <c r="EQ928" s="24"/>
      <c r="ER928" s="24"/>
      <c r="ES928" s="24"/>
      <c r="ET928" s="24"/>
      <c r="EU928" s="24"/>
      <c r="EV928" s="24"/>
      <c r="EW928" s="24"/>
      <c r="EX928" s="24"/>
      <c r="EY928" s="24"/>
      <c r="EZ928" s="24"/>
      <c r="FA928" s="24"/>
      <c r="FB928" s="24"/>
      <c r="FC928" s="24"/>
      <c r="FD928" s="24"/>
      <c r="FE928" s="24"/>
      <c r="FF928" s="24"/>
      <c r="FG928" s="24"/>
      <c r="FH928" s="24"/>
      <c r="FI928" s="24"/>
      <c r="FJ928" s="24"/>
      <c r="FK928" s="24"/>
      <c r="FL928" s="24"/>
      <c r="FM928" s="24"/>
      <c r="FN928" s="24"/>
      <c r="FO928" s="24"/>
      <c r="FP928" s="24"/>
      <c r="FQ928" s="24"/>
      <c r="FR928" s="24"/>
      <c r="FS928" s="24"/>
      <c r="FT928" s="24"/>
      <c r="FU928" s="24"/>
      <c r="FV928" s="24"/>
      <c r="FW928" s="24"/>
      <c r="FX928" s="24"/>
      <c r="FY928" s="24"/>
      <c r="FZ928" s="24"/>
      <c r="GA928" s="24"/>
      <c r="GB928" s="24"/>
      <c r="GC928" s="24"/>
      <c r="GD928" s="24"/>
      <c r="GE928" s="24"/>
      <c r="GF928" s="24"/>
      <c r="GG928" s="24"/>
      <c r="GH928" s="24"/>
      <c r="GI928" s="24"/>
      <c r="GJ928" s="24"/>
      <c r="GK928" s="24"/>
      <c r="GL928" s="24"/>
      <c r="GM928" s="24"/>
      <c r="GN928" s="24"/>
      <c r="GO928" s="24"/>
      <c r="GP928" s="24"/>
      <c r="GQ928" s="24"/>
      <c r="GR928" s="24"/>
      <c r="GS928" s="24"/>
      <c r="GT928" s="24"/>
      <c r="GU928" s="24"/>
      <c r="GV928" s="24"/>
      <c r="GW928" s="24"/>
      <c r="GX928" s="24"/>
      <c r="GY928" s="24"/>
      <c r="GZ928" s="24"/>
      <c r="HA928" s="24"/>
      <c r="HB928" s="24"/>
      <c r="HC928" s="24"/>
      <c r="HD928" s="24"/>
      <c r="HE928" s="24"/>
      <c r="HF928" s="24"/>
      <c r="HG928" s="24"/>
      <c r="HH928" s="24"/>
      <c r="HI928" s="24"/>
      <c r="HJ928" s="24"/>
      <c r="HK928" s="24"/>
      <c r="HL928" s="24"/>
      <c r="HM928" s="24"/>
      <c r="HN928" s="24"/>
      <c r="HO928" s="24"/>
      <c r="HP928" s="24"/>
      <c r="HQ928" s="24"/>
      <c r="HR928" s="24"/>
      <c r="HS928" s="24"/>
      <c r="HT928" s="24"/>
      <c r="HU928" s="24"/>
      <c r="HV928" s="24"/>
      <c r="HW928" s="24"/>
      <c r="HX928" s="24"/>
      <c r="HY928" s="24"/>
      <c r="HZ928" s="24"/>
      <c r="IA928" s="24"/>
      <c r="IB928" s="24"/>
      <c r="IC928" s="24"/>
      <c r="ID928" s="24"/>
      <c r="IE928" s="24"/>
      <c r="IF928" s="24"/>
      <c r="IG928" s="24"/>
      <c r="IH928" s="24"/>
      <c r="II928" s="24"/>
      <c r="IJ928" s="24"/>
      <c r="IK928" s="24"/>
      <c r="IL928" s="24"/>
      <c r="IM928" s="24"/>
      <c r="IN928" s="24"/>
      <c r="IO928" s="24"/>
      <c r="IP928" s="24"/>
      <c r="IQ928" s="24"/>
      <c r="IR928" s="24"/>
      <c r="IS928" s="24"/>
      <c r="IT928" s="24"/>
      <c r="IU928" s="24"/>
      <c r="IV928" s="24"/>
    </row>
    <row r="929" spans="1:256" s="22" customFormat="1" ht="11.25">
      <c r="A929" s="24"/>
      <c r="B929" s="24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4"/>
      <c r="CP929" s="24"/>
      <c r="CQ929" s="24"/>
      <c r="CR929" s="24"/>
      <c r="CS929" s="24"/>
      <c r="CT929" s="24"/>
      <c r="CU929" s="24"/>
      <c r="CV929" s="24"/>
      <c r="CW929" s="24"/>
      <c r="CX929" s="24"/>
      <c r="CY929" s="24"/>
      <c r="CZ929" s="24"/>
      <c r="DA929" s="24"/>
      <c r="DB929" s="24"/>
      <c r="DC929" s="24"/>
      <c r="DD929" s="24"/>
      <c r="DE929" s="24"/>
      <c r="DF929" s="24"/>
      <c r="DG929" s="24"/>
      <c r="DH929" s="24"/>
      <c r="DI929" s="24"/>
      <c r="DJ929" s="24"/>
      <c r="DK929" s="24"/>
      <c r="DL929" s="24"/>
      <c r="DM929" s="24"/>
      <c r="DN929" s="24"/>
      <c r="DO929" s="24"/>
      <c r="DP929" s="24"/>
      <c r="DQ929" s="24"/>
      <c r="DR929" s="24"/>
      <c r="DS929" s="24"/>
      <c r="DT929" s="24"/>
      <c r="DU929" s="24"/>
      <c r="DV929" s="24"/>
      <c r="DW929" s="24"/>
      <c r="DX929" s="24"/>
      <c r="DY929" s="24"/>
      <c r="DZ929" s="24"/>
      <c r="EA929" s="24"/>
      <c r="EB929" s="24"/>
      <c r="EC929" s="24"/>
      <c r="ED929" s="24"/>
      <c r="EE929" s="24"/>
      <c r="EF929" s="24"/>
      <c r="EG929" s="24"/>
      <c r="EH929" s="24"/>
      <c r="EI929" s="24"/>
      <c r="EJ929" s="24"/>
      <c r="EK929" s="24"/>
      <c r="EL929" s="24"/>
      <c r="EM929" s="24"/>
      <c r="EN929" s="24"/>
      <c r="EO929" s="24"/>
      <c r="EP929" s="24"/>
      <c r="EQ929" s="24"/>
      <c r="ER929" s="24"/>
      <c r="ES929" s="24"/>
      <c r="ET929" s="24"/>
      <c r="EU929" s="24"/>
      <c r="EV929" s="24"/>
      <c r="EW929" s="24"/>
      <c r="EX929" s="24"/>
      <c r="EY929" s="24"/>
      <c r="EZ929" s="24"/>
      <c r="FA929" s="24"/>
      <c r="FB929" s="24"/>
      <c r="FC929" s="24"/>
      <c r="FD929" s="24"/>
      <c r="FE929" s="24"/>
      <c r="FF929" s="24"/>
      <c r="FG929" s="24"/>
      <c r="FH929" s="24"/>
      <c r="FI929" s="24"/>
      <c r="FJ929" s="24"/>
      <c r="FK929" s="24"/>
      <c r="FL929" s="24"/>
      <c r="FM929" s="24"/>
      <c r="FN929" s="24"/>
      <c r="FO929" s="24"/>
      <c r="FP929" s="24"/>
      <c r="FQ929" s="24"/>
      <c r="FR929" s="24"/>
      <c r="FS929" s="24"/>
      <c r="FT929" s="24"/>
      <c r="FU929" s="24"/>
      <c r="FV929" s="24"/>
      <c r="FW929" s="24"/>
      <c r="FX929" s="24"/>
      <c r="FY929" s="24"/>
      <c r="FZ929" s="24"/>
      <c r="GA929" s="24"/>
      <c r="GB929" s="24"/>
      <c r="GC929" s="24"/>
      <c r="GD929" s="24"/>
      <c r="GE929" s="24"/>
      <c r="GF929" s="24"/>
      <c r="GG929" s="24"/>
      <c r="GH929" s="24"/>
      <c r="GI929" s="24"/>
      <c r="GJ929" s="24"/>
      <c r="GK929" s="24"/>
      <c r="GL929" s="24"/>
      <c r="GM929" s="24"/>
      <c r="GN929" s="24"/>
      <c r="GO929" s="24"/>
      <c r="GP929" s="24"/>
      <c r="GQ929" s="24"/>
      <c r="GR929" s="24"/>
      <c r="GS929" s="24"/>
      <c r="GT929" s="24"/>
      <c r="GU929" s="24"/>
      <c r="GV929" s="24"/>
      <c r="GW929" s="24"/>
      <c r="GX929" s="24"/>
      <c r="GY929" s="24"/>
      <c r="GZ929" s="24"/>
      <c r="HA929" s="24"/>
      <c r="HB929" s="24"/>
      <c r="HC929" s="24"/>
      <c r="HD929" s="24"/>
      <c r="HE929" s="24"/>
      <c r="HF929" s="24"/>
      <c r="HG929" s="24"/>
      <c r="HH929" s="24"/>
      <c r="HI929" s="24"/>
      <c r="HJ929" s="24"/>
      <c r="HK929" s="24"/>
      <c r="HL929" s="24"/>
      <c r="HM929" s="24"/>
      <c r="HN929" s="24"/>
      <c r="HO929" s="24"/>
      <c r="HP929" s="24"/>
      <c r="HQ929" s="24"/>
      <c r="HR929" s="24"/>
      <c r="HS929" s="24"/>
      <c r="HT929" s="24"/>
      <c r="HU929" s="24"/>
      <c r="HV929" s="24"/>
      <c r="HW929" s="24"/>
      <c r="HX929" s="24"/>
      <c r="HY929" s="24"/>
      <c r="HZ929" s="24"/>
      <c r="IA929" s="24"/>
      <c r="IB929" s="24"/>
      <c r="IC929" s="24"/>
      <c r="ID929" s="24"/>
      <c r="IE929" s="24"/>
      <c r="IF929" s="24"/>
      <c r="IG929" s="24"/>
      <c r="IH929" s="24"/>
      <c r="II929" s="24"/>
      <c r="IJ929" s="24"/>
      <c r="IK929" s="24"/>
      <c r="IL929" s="24"/>
      <c r="IM929" s="24"/>
      <c r="IN929" s="24"/>
      <c r="IO929" s="24"/>
      <c r="IP929" s="24"/>
      <c r="IQ929" s="24"/>
      <c r="IR929" s="24"/>
      <c r="IS929" s="24"/>
      <c r="IT929" s="24"/>
      <c r="IU929" s="24"/>
      <c r="IV929" s="24"/>
    </row>
    <row r="930" spans="1:256" s="22" customFormat="1" ht="11.25">
      <c r="A930" s="24"/>
      <c r="B930" s="24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4"/>
      <c r="CP930" s="24"/>
      <c r="CQ930" s="24"/>
      <c r="CR930" s="24"/>
      <c r="CS930" s="24"/>
      <c r="CT930" s="24"/>
      <c r="CU930" s="24"/>
      <c r="CV930" s="24"/>
      <c r="CW930" s="24"/>
      <c r="CX930" s="24"/>
      <c r="CY930" s="24"/>
      <c r="CZ930" s="24"/>
      <c r="DA930" s="24"/>
      <c r="DB930" s="24"/>
      <c r="DC930" s="24"/>
      <c r="DD930" s="24"/>
      <c r="DE930" s="24"/>
      <c r="DF930" s="24"/>
      <c r="DG930" s="24"/>
      <c r="DH930" s="24"/>
      <c r="DI930" s="24"/>
      <c r="DJ930" s="24"/>
      <c r="DK930" s="24"/>
      <c r="DL930" s="24"/>
      <c r="DM930" s="24"/>
      <c r="DN930" s="24"/>
      <c r="DO930" s="24"/>
      <c r="DP930" s="24"/>
      <c r="DQ930" s="24"/>
      <c r="DR930" s="24"/>
      <c r="DS930" s="24"/>
      <c r="DT930" s="24"/>
      <c r="DU930" s="24"/>
      <c r="DV930" s="24"/>
      <c r="DW930" s="24"/>
      <c r="DX930" s="24"/>
      <c r="DY930" s="24"/>
      <c r="DZ930" s="24"/>
      <c r="EA930" s="24"/>
      <c r="EB930" s="24"/>
      <c r="EC930" s="24"/>
      <c r="ED930" s="24"/>
      <c r="EE930" s="24"/>
      <c r="EF930" s="24"/>
      <c r="EG930" s="24"/>
      <c r="EH930" s="24"/>
      <c r="EI930" s="24"/>
      <c r="EJ930" s="24"/>
      <c r="EK930" s="24"/>
      <c r="EL930" s="24"/>
      <c r="EM930" s="24"/>
      <c r="EN930" s="24"/>
      <c r="EO930" s="24"/>
      <c r="EP930" s="24"/>
      <c r="EQ930" s="24"/>
      <c r="ER930" s="24"/>
      <c r="ES930" s="24"/>
      <c r="ET930" s="24"/>
      <c r="EU930" s="24"/>
      <c r="EV930" s="24"/>
      <c r="EW930" s="24"/>
      <c r="EX930" s="24"/>
      <c r="EY930" s="24"/>
      <c r="EZ930" s="24"/>
      <c r="FA930" s="24"/>
      <c r="FB930" s="24"/>
      <c r="FC930" s="24"/>
      <c r="FD930" s="24"/>
      <c r="FE930" s="24"/>
      <c r="FF930" s="24"/>
      <c r="FG930" s="24"/>
      <c r="FH930" s="24"/>
      <c r="FI930" s="24"/>
      <c r="FJ930" s="24"/>
      <c r="FK930" s="24"/>
      <c r="FL930" s="24"/>
      <c r="FM930" s="24"/>
      <c r="FN930" s="24"/>
      <c r="FO930" s="24"/>
      <c r="FP930" s="24"/>
      <c r="FQ930" s="24"/>
      <c r="FR930" s="24"/>
      <c r="FS930" s="24"/>
      <c r="FT930" s="24"/>
      <c r="FU930" s="24"/>
      <c r="FV930" s="24"/>
      <c r="FW930" s="24"/>
      <c r="FX930" s="24"/>
      <c r="FY930" s="24"/>
      <c r="FZ930" s="24"/>
      <c r="GA930" s="24"/>
      <c r="GB930" s="24"/>
      <c r="GC930" s="24"/>
      <c r="GD930" s="24"/>
      <c r="GE930" s="24"/>
      <c r="GF930" s="24"/>
      <c r="GG930" s="24"/>
      <c r="GH930" s="24"/>
      <c r="GI930" s="24"/>
      <c r="GJ930" s="24"/>
      <c r="GK930" s="24"/>
      <c r="GL930" s="24"/>
      <c r="GM930" s="24"/>
      <c r="GN930" s="24"/>
      <c r="GO930" s="24"/>
      <c r="GP930" s="24"/>
      <c r="GQ930" s="24"/>
      <c r="GR930" s="24"/>
      <c r="GS930" s="24"/>
      <c r="GT930" s="24"/>
      <c r="GU930" s="24"/>
      <c r="GV930" s="24"/>
      <c r="GW930" s="24"/>
      <c r="GX930" s="24"/>
      <c r="GY930" s="24"/>
      <c r="GZ930" s="24"/>
      <c r="HA930" s="24"/>
      <c r="HB930" s="24"/>
      <c r="HC930" s="24"/>
      <c r="HD930" s="24"/>
      <c r="HE930" s="24"/>
      <c r="HF930" s="24"/>
      <c r="HG930" s="24"/>
      <c r="HH930" s="24"/>
      <c r="HI930" s="24"/>
      <c r="HJ930" s="24"/>
      <c r="HK930" s="24"/>
      <c r="HL930" s="24"/>
      <c r="HM930" s="24"/>
      <c r="HN930" s="24"/>
      <c r="HO930" s="24"/>
      <c r="HP930" s="24"/>
      <c r="HQ930" s="24"/>
      <c r="HR930" s="24"/>
      <c r="HS930" s="24"/>
      <c r="HT930" s="24"/>
      <c r="HU930" s="24"/>
      <c r="HV930" s="24"/>
      <c r="HW930" s="24"/>
      <c r="HX930" s="24"/>
      <c r="HY930" s="24"/>
      <c r="HZ930" s="24"/>
      <c r="IA930" s="24"/>
      <c r="IB930" s="24"/>
      <c r="IC930" s="24"/>
      <c r="ID930" s="24"/>
      <c r="IE930" s="24"/>
      <c r="IF930" s="24"/>
      <c r="IG930" s="24"/>
      <c r="IH930" s="24"/>
      <c r="II930" s="24"/>
      <c r="IJ930" s="24"/>
      <c r="IK930" s="24"/>
      <c r="IL930" s="24"/>
      <c r="IM930" s="24"/>
      <c r="IN930" s="24"/>
      <c r="IO930" s="24"/>
      <c r="IP930" s="24"/>
      <c r="IQ930" s="24"/>
      <c r="IR930" s="24"/>
      <c r="IS930" s="24"/>
      <c r="IT930" s="24"/>
      <c r="IU930" s="24"/>
      <c r="IV930" s="24"/>
    </row>
    <row r="931" spans="1:256" s="22" customFormat="1" ht="11.25">
      <c r="A931" s="24"/>
      <c r="B931" s="24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  <c r="CK931" s="24"/>
      <c r="CL931" s="24"/>
      <c r="CM931" s="24"/>
      <c r="CN931" s="24"/>
      <c r="CO931" s="24"/>
      <c r="CP931" s="24"/>
      <c r="CQ931" s="24"/>
      <c r="CR931" s="24"/>
      <c r="CS931" s="24"/>
      <c r="CT931" s="24"/>
      <c r="CU931" s="24"/>
      <c r="CV931" s="24"/>
      <c r="CW931" s="24"/>
      <c r="CX931" s="24"/>
      <c r="CY931" s="24"/>
      <c r="CZ931" s="24"/>
      <c r="DA931" s="24"/>
      <c r="DB931" s="24"/>
      <c r="DC931" s="24"/>
      <c r="DD931" s="24"/>
      <c r="DE931" s="24"/>
      <c r="DF931" s="24"/>
      <c r="DG931" s="24"/>
      <c r="DH931" s="24"/>
      <c r="DI931" s="24"/>
      <c r="DJ931" s="24"/>
      <c r="DK931" s="24"/>
      <c r="DL931" s="24"/>
      <c r="DM931" s="24"/>
      <c r="DN931" s="24"/>
      <c r="DO931" s="24"/>
      <c r="DP931" s="24"/>
      <c r="DQ931" s="24"/>
      <c r="DR931" s="24"/>
      <c r="DS931" s="24"/>
      <c r="DT931" s="24"/>
      <c r="DU931" s="24"/>
      <c r="DV931" s="24"/>
      <c r="DW931" s="24"/>
      <c r="DX931" s="24"/>
      <c r="DY931" s="24"/>
      <c r="DZ931" s="24"/>
      <c r="EA931" s="24"/>
      <c r="EB931" s="24"/>
      <c r="EC931" s="24"/>
      <c r="ED931" s="24"/>
      <c r="EE931" s="24"/>
      <c r="EF931" s="24"/>
      <c r="EG931" s="24"/>
      <c r="EH931" s="24"/>
      <c r="EI931" s="24"/>
      <c r="EJ931" s="24"/>
      <c r="EK931" s="24"/>
      <c r="EL931" s="24"/>
      <c r="EM931" s="24"/>
      <c r="EN931" s="24"/>
      <c r="EO931" s="24"/>
      <c r="EP931" s="24"/>
      <c r="EQ931" s="24"/>
      <c r="ER931" s="24"/>
      <c r="ES931" s="24"/>
      <c r="ET931" s="24"/>
      <c r="EU931" s="24"/>
      <c r="EV931" s="24"/>
      <c r="EW931" s="24"/>
      <c r="EX931" s="24"/>
      <c r="EY931" s="24"/>
      <c r="EZ931" s="24"/>
      <c r="FA931" s="24"/>
      <c r="FB931" s="24"/>
      <c r="FC931" s="24"/>
      <c r="FD931" s="24"/>
      <c r="FE931" s="24"/>
      <c r="FF931" s="24"/>
      <c r="FG931" s="24"/>
      <c r="FH931" s="24"/>
      <c r="FI931" s="24"/>
      <c r="FJ931" s="24"/>
      <c r="FK931" s="24"/>
      <c r="FL931" s="24"/>
      <c r="FM931" s="24"/>
      <c r="FN931" s="24"/>
      <c r="FO931" s="24"/>
      <c r="FP931" s="24"/>
      <c r="FQ931" s="24"/>
      <c r="FR931" s="24"/>
      <c r="FS931" s="24"/>
      <c r="FT931" s="24"/>
      <c r="FU931" s="24"/>
      <c r="FV931" s="24"/>
      <c r="FW931" s="24"/>
      <c r="FX931" s="24"/>
      <c r="FY931" s="24"/>
      <c r="FZ931" s="24"/>
      <c r="GA931" s="24"/>
      <c r="GB931" s="24"/>
      <c r="GC931" s="24"/>
      <c r="GD931" s="24"/>
      <c r="GE931" s="24"/>
      <c r="GF931" s="24"/>
      <c r="GG931" s="24"/>
      <c r="GH931" s="24"/>
      <c r="GI931" s="24"/>
      <c r="GJ931" s="24"/>
      <c r="GK931" s="24"/>
      <c r="GL931" s="24"/>
      <c r="GM931" s="24"/>
      <c r="GN931" s="24"/>
      <c r="GO931" s="24"/>
      <c r="GP931" s="24"/>
      <c r="GQ931" s="24"/>
      <c r="GR931" s="24"/>
      <c r="GS931" s="24"/>
      <c r="GT931" s="24"/>
      <c r="GU931" s="24"/>
      <c r="GV931" s="24"/>
      <c r="GW931" s="24"/>
      <c r="GX931" s="24"/>
      <c r="GY931" s="24"/>
      <c r="GZ931" s="24"/>
      <c r="HA931" s="24"/>
      <c r="HB931" s="24"/>
      <c r="HC931" s="24"/>
      <c r="HD931" s="24"/>
      <c r="HE931" s="24"/>
      <c r="HF931" s="24"/>
      <c r="HG931" s="24"/>
      <c r="HH931" s="24"/>
      <c r="HI931" s="24"/>
      <c r="HJ931" s="24"/>
      <c r="HK931" s="24"/>
      <c r="HL931" s="24"/>
      <c r="HM931" s="24"/>
      <c r="HN931" s="24"/>
      <c r="HO931" s="24"/>
      <c r="HP931" s="24"/>
      <c r="HQ931" s="24"/>
      <c r="HR931" s="24"/>
      <c r="HS931" s="24"/>
      <c r="HT931" s="24"/>
      <c r="HU931" s="24"/>
      <c r="HV931" s="24"/>
      <c r="HW931" s="24"/>
      <c r="HX931" s="24"/>
      <c r="HY931" s="24"/>
      <c r="HZ931" s="24"/>
      <c r="IA931" s="24"/>
      <c r="IB931" s="24"/>
      <c r="IC931" s="24"/>
      <c r="ID931" s="24"/>
      <c r="IE931" s="24"/>
      <c r="IF931" s="24"/>
      <c r="IG931" s="24"/>
      <c r="IH931" s="24"/>
      <c r="II931" s="24"/>
      <c r="IJ931" s="24"/>
      <c r="IK931" s="24"/>
      <c r="IL931" s="24"/>
      <c r="IM931" s="24"/>
      <c r="IN931" s="24"/>
      <c r="IO931" s="24"/>
      <c r="IP931" s="24"/>
      <c r="IQ931" s="24"/>
      <c r="IR931" s="24"/>
      <c r="IS931" s="24"/>
      <c r="IT931" s="24"/>
      <c r="IU931" s="24"/>
      <c r="IV931" s="24"/>
    </row>
    <row r="932" spans="1:256" s="22" customFormat="1" ht="11.25">
      <c r="A932" s="24"/>
      <c r="B932" s="24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4"/>
      <c r="CP932" s="24"/>
      <c r="CQ932" s="24"/>
      <c r="CR932" s="24"/>
      <c r="CS932" s="24"/>
      <c r="CT932" s="24"/>
      <c r="CU932" s="24"/>
      <c r="CV932" s="24"/>
      <c r="CW932" s="24"/>
      <c r="CX932" s="24"/>
      <c r="CY932" s="24"/>
      <c r="CZ932" s="24"/>
      <c r="DA932" s="24"/>
      <c r="DB932" s="24"/>
      <c r="DC932" s="24"/>
      <c r="DD932" s="24"/>
      <c r="DE932" s="24"/>
      <c r="DF932" s="24"/>
      <c r="DG932" s="24"/>
      <c r="DH932" s="24"/>
      <c r="DI932" s="24"/>
      <c r="DJ932" s="24"/>
      <c r="DK932" s="24"/>
      <c r="DL932" s="24"/>
      <c r="DM932" s="24"/>
      <c r="DN932" s="24"/>
      <c r="DO932" s="24"/>
      <c r="DP932" s="24"/>
      <c r="DQ932" s="24"/>
      <c r="DR932" s="24"/>
      <c r="DS932" s="24"/>
      <c r="DT932" s="24"/>
      <c r="DU932" s="24"/>
      <c r="DV932" s="24"/>
      <c r="DW932" s="24"/>
      <c r="DX932" s="24"/>
      <c r="DY932" s="24"/>
      <c r="DZ932" s="24"/>
      <c r="EA932" s="24"/>
      <c r="EB932" s="24"/>
      <c r="EC932" s="24"/>
      <c r="ED932" s="24"/>
      <c r="EE932" s="24"/>
      <c r="EF932" s="24"/>
      <c r="EG932" s="24"/>
      <c r="EH932" s="24"/>
      <c r="EI932" s="24"/>
      <c r="EJ932" s="24"/>
      <c r="EK932" s="24"/>
      <c r="EL932" s="24"/>
      <c r="EM932" s="24"/>
      <c r="EN932" s="24"/>
      <c r="EO932" s="24"/>
      <c r="EP932" s="24"/>
      <c r="EQ932" s="24"/>
      <c r="ER932" s="24"/>
      <c r="ES932" s="24"/>
      <c r="ET932" s="24"/>
      <c r="EU932" s="24"/>
      <c r="EV932" s="24"/>
      <c r="EW932" s="24"/>
      <c r="EX932" s="24"/>
      <c r="EY932" s="24"/>
      <c r="EZ932" s="24"/>
      <c r="FA932" s="24"/>
      <c r="FB932" s="24"/>
      <c r="FC932" s="24"/>
      <c r="FD932" s="24"/>
      <c r="FE932" s="24"/>
      <c r="FF932" s="24"/>
      <c r="FG932" s="24"/>
      <c r="FH932" s="24"/>
      <c r="FI932" s="24"/>
      <c r="FJ932" s="24"/>
      <c r="FK932" s="24"/>
      <c r="FL932" s="24"/>
      <c r="FM932" s="24"/>
      <c r="FN932" s="24"/>
      <c r="FO932" s="24"/>
      <c r="FP932" s="24"/>
      <c r="FQ932" s="24"/>
      <c r="FR932" s="24"/>
      <c r="FS932" s="24"/>
      <c r="FT932" s="24"/>
      <c r="FU932" s="24"/>
      <c r="FV932" s="24"/>
      <c r="FW932" s="24"/>
      <c r="FX932" s="24"/>
      <c r="FY932" s="24"/>
      <c r="FZ932" s="24"/>
      <c r="GA932" s="24"/>
      <c r="GB932" s="24"/>
      <c r="GC932" s="24"/>
      <c r="GD932" s="24"/>
      <c r="GE932" s="24"/>
      <c r="GF932" s="24"/>
      <c r="GG932" s="24"/>
      <c r="GH932" s="24"/>
      <c r="GI932" s="24"/>
      <c r="GJ932" s="24"/>
      <c r="GK932" s="24"/>
      <c r="GL932" s="24"/>
      <c r="GM932" s="24"/>
      <c r="GN932" s="24"/>
      <c r="GO932" s="24"/>
      <c r="GP932" s="24"/>
      <c r="GQ932" s="24"/>
      <c r="GR932" s="24"/>
      <c r="GS932" s="24"/>
      <c r="GT932" s="24"/>
      <c r="GU932" s="24"/>
      <c r="GV932" s="24"/>
      <c r="GW932" s="24"/>
      <c r="GX932" s="24"/>
      <c r="GY932" s="24"/>
      <c r="GZ932" s="24"/>
      <c r="HA932" s="24"/>
      <c r="HB932" s="24"/>
      <c r="HC932" s="24"/>
      <c r="HD932" s="24"/>
      <c r="HE932" s="24"/>
      <c r="HF932" s="24"/>
      <c r="HG932" s="24"/>
      <c r="HH932" s="24"/>
      <c r="HI932" s="24"/>
      <c r="HJ932" s="24"/>
      <c r="HK932" s="24"/>
      <c r="HL932" s="24"/>
      <c r="HM932" s="24"/>
      <c r="HN932" s="24"/>
      <c r="HO932" s="24"/>
      <c r="HP932" s="24"/>
      <c r="HQ932" s="24"/>
      <c r="HR932" s="24"/>
      <c r="HS932" s="24"/>
      <c r="HT932" s="24"/>
      <c r="HU932" s="24"/>
      <c r="HV932" s="24"/>
      <c r="HW932" s="24"/>
      <c r="HX932" s="24"/>
      <c r="HY932" s="24"/>
      <c r="HZ932" s="24"/>
      <c r="IA932" s="24"/>
      <c r="IB932" s="24"/>
      <c r="IC932" s="24"/>
      <c r="ID932" s="24"/>
      <c r="IE932" s="24"/>
      <c r="IF932" s="24"/>
      <c r="IG932" s="24"/>
      <c r="IH932" s="24"/>
      <c r="II932" s="24"/>
      <c r="IJ932" s="24"/>
      <c r="IK932" s="24"/>
      <c r="IL932" s="24"/>
      <c r="IM932" s="24"/>
      <c r="IN932" s="24"/>
      <c r="IO932" s="24"/>
      <c r="IP932" s="24"/>
      <c r="IQ932" s="24"/>
      <c r="IR932" s="24"/>
      <c r="IS932" s="24"/>
      <c r="IT932" s="24"/>
      <c r="IU932" s="24"/>
      <c r="IV932" s="24"/>
    </row>
    <row r="933" spans="1:256" s="22" customFormat="1" ht="11.25">
      <c r="A933" s="24"/>
      <c r="B933" s="24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4"/>
      <c r="CP933" s="24"/>
      <c r="CQ933" s="24"/>
      <c r="CR933" s="24"/>
      <c r="CS933" s="24"/>
      <c r="CT933" s="24"/>
      <c r="CU933" s="24"/>
      <c r="CV933" s="24"/>
      <c r="CW933" s="24"/>
      <c r="CX933" s="24"/>
      <c r="CY933" s="24"/>
      <c r="CZ933" s="24"/>
      <c r="DA933" s="24"/>
      <c r="DB933" s="24"/>
      <c r="DC933" s="24"/>
      <c r="DD933" s="24"/>
      <c r="DE933" s="24"/>
      <c r="DF933" s="24"/>
      <c r="DG933" s="24"/>
      <c r="DH933" s="24"/>
      <c r="DI933" s="24"/>
      <c r="DJ933" s="24"/>
      <c r="DK933" s="24"/>
      <c r="DL933" s="24"/>
      <c r="DM933" s="24"/>
      <c r="DN933" s="24"/>
      <c r="DO933" s="24"/>
      <c r="DP933" s="24"/>
      <c r="DQ933" s="24"/>
      <c r="DR933" s="24"/>
      <c r="DS933" s="24"/>
      <c r="DT933" s="24"/>
      <c r="DU933" s="24"/>
      <c r="DV933" s="24"/>
      <c r="DW933" s="24"/>
      <c r="DX933" s="24"/>
      <c r="DY933" s="24"/>
      <c r="DZ933" s="24"/>
      <c r="EA933" s="24"/>
      <c r="EB933" s="24"/>
      <c r="EC933" s="24"/>
      <c r="ED933" s="24"/>
      <c r="EE933" s="24"/>
      <c r="EF933" s="24"/>
      <c r="EG933" s="24"/>
      <c r="EH933" s="24"/>
      <c r="EI933" s="24"/>
      <c r="EJ933" s="24"/>
      <c r="EK933" s="24"/>
      <c r="EL933" s="24"/>
      <c r="EM933" s="24"/>
      <c r="EN933" s="24"/>
      <c r="EO933" s="24"/>
      <c r="EP933" s="24"/>
      <c r="EQ933" s="24"/>
      <c r="ER933" s="24"/>
      <c r="ES933" s="24"/>
      <c r="ET933" s="24"/>
      <c r="EU933" s="24"/>
      <c r="EV933" s="24"/>
      <c r="EW933" s="24"/>
      <c r="EX933" s="24"/>
      <c r="EY933" s="24"/>
      <c r="EZ933" s="24"/>
      <c r="FA933" s="24"/>
      <c r="FB933" s="24"/>
      <c r="FC933" s="24"/>
      <c r="FD933" s="24"/>
      <c r="FE933" s="24"/>
      <c r="FF933" s="24"/>
      <c r="FG933" s="24"/>
      <c r="FH933" s="24"/>
      <c r="FI933" s="24"/>
      <c r="FJ933" s="24"/>
      <c r="FK933" s="24"/>
      <c r="FL933" s="24"/>
      <c r="FM933" s="24"/>
      <c r="FN933" s="24"/>
      <c r="FO933" s="24"/>
      <c r="FP933" s="24"/>
      <c r="FQ933" s="24"/>
      <c r="FR933" s="24"/>
      <c r="FS933" s="24"/>
      <c r="FT933" s="24"/>
      <c r="FU933" s="24"/>
      <c r="FV933" s="24"/>
      <c r="FW933" s="24"/>
      <c r="FX933" s="24"/>
      <c r="FY933" s="24"/>
      <c r="FZ933" s="24"/>
      <c r="GA933" s="24"/>
      <c r="GB933" s="24"/>
      <c r="GC933" s="24"/>
      <c r="GD933" s="24"/>
      <c r="GE933" s="24"/>
      <c r="GF933" s="24"/>
      <c r="GG933" s="24"/>
      <c r="GH933" s="24"/>
      <c r="GI933" s="24"/>
      <c r="GJ933" s="24"/>
      <c r="GK933" s="24"/>
      <c r="GL933" s="24"/>
      <c r="GM933" s="24"/>
      <c r="GN933" s="24"/>
      <c r="GO933" s="24"/>
      <c r="GP933" s="24"/>
      <c r="GQ933" s="24"/>
      <c r="GR933" s="24"/>
      <c r="GS933" s="24"/>
      <c r="GT933" s="24"/>
      <c r="GU933" s="24"/>
      <c r="GV933" s="24"/>
      <c r="GW933" s="24"/>
      <c r="GX933" s="24"/>
      <c r="GY933" s="24"/>
      <c r="GZ933" s="24"/>
      <c r="HA933" s="24"/>
      <c r="HB933" s="24"/>
      <c r="HC933" s="24"/>
      <c r="HD933" s="24"/>
      <c r="HE933" s="24"/>
      <c r="HF933" s="24"/>
      <c r="HG933" s="24"/>
      <c r="HH933" s="24"/>
      <c r="HI933" s="24"/>
      <c r="HJ933" s="24"/>
      <c r="HK933" s="24"/>
      <c r="HL933" s="24"/>
      <c r="HM933" s="24"/>
      <c r="HN933" s="24"/>
      <c r="HO933" s="24"/>
      <c r="HP933" s="24"/>
      <c r="HQ933" s="24"/>
      <c r="HR933" s="24"/>
      <c r="HS933" s="24"/>
      <c r="HT933" s="24"/>
      <c r="HU933" s="24"/>
      <c r="HV933" s="24"/>
      <c r="HW933" s="24"/>
      <c r="HX933" s="24"/>
      <c r="HY933" s="24"/>
      <c r="HZ933" s="24"/>
      <c r="IA933" s="24"/>
      <c r="IB933" s="24"/>
      <c r="IC933" s="24"/>
      <c r="ID933" s="24"/>
      <c r="IE933" s="24"/>
      <c r="IF933" s="24"/>
      <c r="IG933" s="24"/>
      <c r="IH933" s="24"/>
      <c r="II933" s="24"/>
      <c r="IJ933" s="24"/>
      <c r="IK933" s="24"/>
      <c r="IL933" s="24"/>
      <c r="IM933" s="24"/>
      <c r="IN933" s="24"/>
      <c r="IO933" s="24"/>
      <c r="IP933" s="24"/>
      <c r="IQ933" s="24"/>
      <c r="IR933" s="24"/>
      <c r="IS933" s="24"/>
      <c r="IT933" s="24"/>
      <c r="IU933" s="24"/>
      <c r="IV933" s="24"/>
    </row>
    <row r="934" spans="1:256" s="22" customFormat="1" ht="11.25">
      <c r="A934" s="24"/>
      <c r="B934" s="24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4"/>
      <c r="CP934" s="24"/>
      <c r="CQ934" s="24"/>
      <c r="CR934" s="24"/>
      <c r="CS934" s="24"/>
      <c r="CT934" s="24"/>
      <c r="CU934" s="24"/>
      <c r="CV934" s="24"/>
      <c r="CW934" s="24"/>
      <c r="CX934" s="24"/>
      <c r="CY934" s="24"/>
      <c r="CZ934" s="24"/>
      <c r="DA934" s="24"/>
      <c r="DB934" s="24"/>
      <c r="DC934" s="24"/>
      <c r="DD934" s="24"/>
      <c r="DE934" s="24"/>
      <c r="DF934" s="24"/>
      <c r="DG934" s="24"/>
      <c r="DH934" s="24"/>
      <c r="DI934" s="24"/>
      <c r="DJ934" s="24"/>
      <c r="DK934" s="24"/>
      <c r="DL934" s="24"/>
      <c r="DM934" s="24"/>
      <c r="DN934" s="24"/>
      <c r="DO934" s="24"/>
      <c r="DP934" s="24"/>
      <c r="DQ934" s="24"/>
      <c r="DR934" s="24"/>
      <c r="DS934" s="24"/>
      <c r="DT934" s="24"/>
      <c r="DU934" s="24"/>
      <c r="DV934" s="24"/>
      <c r="DW934" s="24"/>
      <c r="DX934" s="24"/>
      <c r="DY934" s="24"/>
      <c r="DZ934" s="24"/>
      <c r="EA934" s="24"/>
      <c r="EB934" s="24"/>
      <c r="EC934" s="24"/>
      <c r="ED934" s="24"/>
      <c r="EE934" s="24"/>
      <c r="EF934" s="24"/>
      <c r="EG934" s="24"/>
      <c r="EH934" s="24"/>
      <c r="EI934" s="24"/>
      <c r="EJ934" s="24"/>
      <c r="EK934" s="24"/>
      <c r="EL934" s="24"/>
      <c r="EM934" s="24"/>
      <c r="EN934" s="24"/>
      <c r="EO934" s="24"/>
      <c r="EP934" s="24"/>
      <c r="EQ934" s="24"/>
      <c r="ER934" s="24"/>
      <c r="ES934" s="24"/>
      <c r="ET934" s="24"/>
      <c r="EU934" s="24"/>
      <c r="EV934" s="24"/>
      <c r="EW934" s="24"/>
      <c r="EX934" s="24"/>
      <c r="EY934" s="24"/>
      <c r="EZ934" s="24"/>
      <c r="FA934" s="24"/>
      <c r="FB934" s="24"/>
      <c r="FC934" s="24"/>
      <c r="FD934" s="24"/>
      <c r="FE934" s="24"/>
      <c r="FF934" s="24"/>
      <c r="FG934" s="24"/>
      <c r="FH934" s="24"/>
      <c r="FI934" s="24"/>
      <c r="FJ934" s="24"/>
      <c r="FK934" s="24"/>
      <c r="FL934" s="24"/>
      <c r="FM934" s="24"/>
      <c r="FN934" s="24"/>
      <c r="FO934" s="24"/>
      <c r="FP934" s="24"/>
      <c r="FQ934" s="24"/>
      <c r="FR934" s="24"/>
      <c r="FS934" s="24"/>
      <c r="FT934" s="24"/>
      <c r="FU934" s="24"/>
      <c r="FV934" s="24"/>
      <c r="FW934" s="24"/>
      <c r="FX934" s="24"/>
      <c r="FY934" s="24"/>
      <c r="FZ934" s="24"/>
      <c r="GA934" s="24"/>
      <c r="GB934" s="24"/>
      <c r="GC934" s="24"/>
      <c r="GD934" s="24"/>
      <c r="GE934" s="24"/>
      <c r="GF934" s="24"/>
      <c r="GG934" s="24"/>
      <c r="GH934" s="24"/>
      <c r="GI934" s="24"/>
      <c r="GJ934" s="24"/>
      <c r="GK934" s="24"/>
      <c r="GL934" s="24"/>
      <c r="GM934" s="24"/>
      <c r="GN934" s="24"/>
      <c r="GO934" s="24"/>
      <c r="GP934" s="24"/>
      <c r="GQ934" s="24"/>
      <c r="GR934" s="24"/>
      <c r="GS934" s="24"/>
      <c r="GT934" s="24"/>
      <c r="GU934" s="24"/>
      <c r="GV934" s="24"/>
      <c r="GW934" s="24"/>
      <c r="GX934" s="24"/>
      <c r="GY934" s="24"/>
      <c r="GZ934" s="24"/>
      <c r="HA934" s="24"/>
      <c r="HB934" s="24"/>
      <c r="HC934" s="24"/>
      <c r="HD934" s="24"/>
      <c r="HE934" s="24"/>
      <c r="HF934" s="24"/>
      <c r="HG934" s="24"/>
      <c r="HH934" s="24"/>
      <c r="HI934" s="24"/>
      <c r="HJ934" s="24"/>
      <c r="HK934" s="24"/>
      <c r="HL934" s="24"/>
      <c r="HM934" s="24"/>
      <c r="HN934" s="24"/>
      <c r="HO934" s="24"/>
      <c r="HP934" s="24"/>
      <c r="HQ934" s="24"/>
      <c r="HR934" s="24"/>
      <c r="HS934" s="24"/>
      <c r="HT934" s="24"/>
      <c r="HU934" s="24"/>
      <c r="HV934" s="24"/>
      <c r="HW934" s="24"/>
      <c r="HX934" s="24"/>
      <c r="HY934" s="24"/>
      <c r="HZ934" s="24"/>
      <c r="IA934" s="24"/>
      <c r="IB934" s="24"/>
      <c r="IC934" s="24"/>
      <c r="ID934" s="24"/>
      <c r="IE934" s="24"/>
      <c r="IF934" s="24"/>
      <c r="IG934" s="24"/>
      <c r="IH934" s="24"/>
      <c r="II934" s="24"/>
      <c r="IJ934" s="24"/>
      <c r="IK934" s="24"/>
      <c r="IL934" s="24"/>
      <c r="IM934" s="24"/>
      <c r="IN934" s="24"/>
      <c r="IO934" s="24"/>
      <c r="IP934" s="24"/>
      <c r="IQ934" s="24"/>
      <c r="IR934" s="24"/>
      <c r="IS934" s="24"/>
      <c r="IT934" s="24"/>
      <c r="IU934" s="24"/>
      <c r="IV934" s="24"/>
    </row>
    <row r="935" spans="1:256" s="22" customFormat="1" ht="11.25">
      <c r="A935" s="24"/>
      <c r="B935" s="24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4"/>
      <c r="CP935" s="24"/>
      <c r="CQ935" s="24"/>
      <c r="CR935" s="24"/>
      <c r="CS935" s="24"/>
      <c r="CT935" s="24"/>
      <c r="CU935" s="24"/>
      <c r="CV935" s="24"/>
      <c r="CW935" s="24"/>
      <c r="CX935" s="24"/>
      <c r="CY935" s="24"/>
      <c r="CZ935" s="24"/>
      <c r="DA935" s="24"/>
      <c r="DB935" s="24"/>
      <c r="DC935" s="24"/>
      <c r="DD935" s="24"/>
      <c r="DE935" s="24"/>
      <c r="DF935" s="24"/>
      <c r="DG935" s="24"/>
      <c r="DH935" s="24"/>
      <c r="DI935" s="24"/>
      <c r="DJ935" s="24"/>
      <c r="DK935" s="24"/>
      <c r="DL935" s="24"/>
      <c r="DM935" s="24"/>
      <c r="DN935" s="24"/>
      <c r="DO935" s="24"/>
      <c r="DP935" s="24"/>
      <c r="DQ935" s="24"/>
      <c r="DR935" s="24"/>
      <c r="DS935" s="24"/>
      <c r="DT935" s="24"/>
      <c r="DU935" s="24"/>
      <c r="DV935" s="24"/>
      <c r="DW935" s="24"/>
      <c r="DX935" s="24"/>
      <c r="DY935" s="24"/>
      <c r="DZ935" s="24"/>
      <c r="EA935" s="24"/>
      <c r="EB935" s="24"/>
      <c r="EC935" s="24"/>
      <c r="ED935" s="24"/>
      <c r="EE935" s="24"/>
      <c r="EF935" s="24"/>
      <c r="EG935" s="24"/>
      <c r="EH935" s="24"/>
      <c r="EI935" s="24"/>
      <c r="EJ935" s="24"/>
      <c r="EK935" s="24"/>
      <c r="EL935" s="24"/>
      <c r="EM935" s="24"/>
      <c r="EN935" s="24"/>
      <c r="EO935" s="24"/>
      <c r="EP935" s="24"/>
      <c r="EQ935" s="24"/>
      <c r="ER935" s="24"/>
      <c r="ES935" s="24"/>
      <c r="ET935" s="24"/>
      <c r="EU935" s="24"/>
      <c r="EV935" s="24"/>
      <c r="EW935" s="24"/>
      <c r="EX935" s="24"/>
      <c r="EY935" s="24"/>
      <c r="EZ935" s="24"/>
      <c r="FA935" s="24"/>
      <c r="FB935" s="24"/>
      <c r="FC935" s="24"/>
      <c r="FD935" s="24"/>
      <c r="FE935" s="24"/>
      <c r="FF935" s="24"/>
      <c r="FG935" s="24"/>
      <c r="FH935" s="24"/>
      <c r="FI935" s="24"/>
      <c r="FJ935" s="24"/>
      <c r="FK935" s="24"/>
      <c r="FL935" s="24"/>
      <c r="FM935" s="24"/>
      <c r="FN935" s="24"/>
      <c r="FO935" s="24"/>
      <c r="FP935" s="24"/>
      <c r="FQ935" s="24"/>
      <c r="FR935" s="24"/>
      <c r="FS935" s="24"/>
      <c r="FT935" s="24"/>
      <c r="FU935" s="24"/>
      <c r="FV935" s="24"/>
      <c r="FW935" s="24"/>
      <c r="FX935" s="24"/>
      <c r="FY935" s="24"/>
      <c r="FZ935" s="24"/>
      <c r="GA935" s="24"/>
      <c r="GB935" s="24"/>
      <c r="GC935" s="24"/>
      <c r="GD935" s="24"/>
      <c r="GE935" s="24"/>
      <c r="GF935" s="24"/>
      <c r="GG935" s="24"/>
      <c r="GH935" s="24"/>
      <c r="GI935" s="24"/>
      <c r="GJ935" s="24"/>
      <c r="GK935" s="24"/>
      <c r="GL935" s="24"/>
      <c r="GM935" s="24"/>
      <c r="GN935" s="24"/>
      <c r="GO935" s="24"/>
      <c r="GP935" s="24"/>
      <c r="GQ935" s="24"/>
      <c r="GR935" s="24"/>
      <c r="GS935" s="24"/>
      <c r="GT935" s="24"/>
      <c r="GU935" s="24"/>
      <c r="GV935" s="24"/>
      <c r="GW935" s="24"/>
      <c r="GX935" s="24"/>
      <c r="GY935" s="24"/>
      <c r="GZ935" s="24"/>
      <c r="HA935" s="24"/>
      <c r="HB935" s="24"/>
      <c r="HC935" s="24"/>
      <c r="HD935" s="24"/>
      <c r="HE935" s="24"/>
      <c r="HF935" s="24"/>
      <c r="HG935" s="24"/>
      <c r="HH935" s="24"/>
      <c r="HI935" s="24"/>
      <c r="HJ935" s="24"/>
      <c r="HK935" s="24"/>
      <c r="HL935" s="24"/>
      <c r="HM935" s="24"/>
      <c r="HN935" s="24"/>
      <c r="HO935" s="24"/>
      <c r="HP935" s="24"/>
      <c r="HQ935" s="24"/>
      <c r="HR935" s="24"/>
      <c r="HS935" s="24"/>
      <c r="HT935" s="24"/>
      <c r="HU935" s="24"/>
      <c r="HV935" s="24"/>
      <c r="HW935" s="24"/>
      <c r="HX935" s="24"/>
      <c r="HY935" s="24"/>
      <c r="HZ935" s="24"/>
      <c r="IA935" s="24"/>
      <c r="IB935" s="24"/>
      <c r="IC935" s="24"/>
      <c r="ID935" s="24"/>
      <c r="IE935" s="24"/>
      <c r="IF935" s="24"/>
      <c r="IG935" s="24"/>
      <c r="IH935" s="24"/>
      <c r="II935" s="24"/>
      <c r="IJ935" s="24"/>
      <c r="IK935" s="24"/>
      <c r="IL935" s="24"/>
      <c r="IM935" s="24"/>
      <c r="IN935" s="24"/>
      <c r="IO935" s="24"/>
      <c r="IP935" s="24"/>
      <c r="IQ935" s="24"/>
      <c r="IR935" s="24"/>
      <c r="IS935" s="24"/>
      <c r="IT935" s="24"/>
      <c r="IU935" s="24"/>
      <c r="IV935" s="24"/>
    </row>
    <row r="936" spans="1:256" s="22" customFormat="1" ht="11.25">
      <c r="A936" s="24"/>
      <c r="B936" s="24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4"/>
      <c r="CP936" s="24"/>
      <c r="CQ936" s="24"/>
      <c r="CR936" s="24"/>
      <c r="CS936" s="24"/>
      <c r="CT936" s="24"/>
      <c r="CU936" s="24"/>
      <c r="CV936" s="24"/>
      <c r="CW936" s="24"/>
      <c r="CX936" s="24"/>
      <c r="CY936" s="24"/>
      <c r="CZ936" s="24"/>
      <c r="DA936" s="24"/>
      <c r="DB936" s="24"/>
      <c r="DC936" s="24"/>
      <c r="DD936" s="24"/>
      <c r="DE936" s="24"/>
      <c r="DF936" s="24"/>
      <c r="DG936" s="24"/>
      <c r="DH936" s="24"/>
      <c r="DI936" s="24"/>
      <c r="DJ936" s="24"/>
      <c r="DK936" s="24"/>
      <c r="DL936" s="24"/>
      <c r="DM936" s="24"/>
      <c r="DN936" s="24"/>
      <c r="DO936" s="24"/>
      <c r="DP936" s="24"/>
      <c r="DQ936" s="24"/>
      <c r="DR936" s="24"/>
      <c r="DS936" s="24"/>
      <c r="DT936" s="24"/>
      <c r="DU936" s="24"/>
      <c r="DV936" s="24"/>
      <c r="DW936" s="24"/>
      <c r="DX936" s="24"/>
      <c r="DY936" s="24"/>
      <c r="DZ936" s="24"/>
      <c r="EA936" s="24"/>
      <c r="EB936" s="24"/>
      <c r="EC936" s="24"/>
      <c r="ED936" s="24"/>
      <c r="EE936" s="24"/>
      <c r="EF936" s="24"/>
      <c r="EG936" s="24"/>
      <c r="EH936" s="24"/>
      <c r="EI936" s="24"/>
      <c r="EJ936" s="24"/>
      <c r="EK936" s="24"/>
      <c r="EL936" s="24"/>
      <c r="EM936" s="24"/>
      <c r="EN936" s="24"/>
      <c r="EO936" s="24"/>
      <c r="EP936" s="24"/>
      <c r="EQ936" s="24"/>
      <c r="ER936" s="24"/>
      <c r="ES936" s="24"/>
      <c r="ET936" s="24"/>
      <c r="EU936" s="24"/>
      <c r="EV936" s="24"/>
      <c r="EW936" s="24"/>
      <c r="EX936" s="24"/>
      <c r="EY936" s="24"/>
      <c r="EZ936" s="24"/>
      <c r="FA936" s="24"/>
      <c r="FB936" s="24"/>
      <c r="FC936" s="24"/>
      <c r="FD936" s="24"/>
      <c r="FE936" s="24"/>
      <c r="FF936" s="24"/>
      <c r="FG936" s="24"/>
      <c r="FH936" s="24"/>
      <c r="FI936" s="24"/>
      <c r="FJ936" s="24"/>
      <c r="FK936" s="24"/>
      <c r="FL936" s="24"/>
      <c r="FM936" s="24"/>
      <c r="FN936" s="24"/>
      <c r="FO936" s="24"/>
      <c r="FP936" s="24"/>
      <c r="FQ936" s="24"/>
      <c r="FR936" s="24"/>
      <c r="FS936" s="24"/>
      <c r="FT936" s="24"/>
      <c r="FU936" s="24"/>
      <c r="FV936" s="24"/>
      <c r="FW936" s="24"/>
      <c r="FX936" s="24"/>
      <c r="FY936" s="24"/>
      <c r="FZ936" s="24"/>
      <c r="GA936" s="24"/>
      <c r="GB936" s="24"/>
      <c r="GC936" s="24"/>
      <c r="GD936" s="24"/>
      <c r="GE936" s="24"/>
      <c r="GF936" s="24"/>
      <c r="GG936" s="24"/>
      <c r="GH936" s="24"/>
      <c r="GI936" s="24"/>
      <c r="GJ936" s="24"/>
      <c r="GK936" s="24"/>
      <c r="GL936" s="24"/>
      <c r="GM936" s="24"/>
      <c r="GN936" s="24"/>
      <c r="GO936" s="24"/>
      <c r="GP936" s="24"/>
      <c r="GQ936" s="24"/>
      <c r="GR936" s="24"/>
      <c r="GS936" s="24"/>
      <c r="GT936" s="24"/>
      <c r="GU936" s="24"/>
      <c r="GV936" s="24"/>
      <c r="GW936" s="24"/>
      <c r="GX936" s="24"/>
      <c r="GY936" s="24"/>
      <c r="GZ936" s="24"/>
      <c r="HA936" s="24"/>
      <c r="HB936" s="24"/>
      <c r="HC936" s="24"/>
      <c r="HD936" s="24"/>
      <c r="HE936" s="24"/>
      <c r="HF936" s="24"/>
      <c r="HG936" s="24"/>
      <c r="HH936" s="24"/>
      <c r="HI936" s="24"/>
      <c r="HJ936" s="24"/>
      <c r="HK936" s="24"/>
      <c r="HL936" s="24"/>
      <c r="HM936" s="24"/>
      <c r="HN936" s="24"/>
      <c r="HO936" s="24"/>
      <c r="HP936" s="24"/>
      <c r="HQ936" s="24"/>
      <c r="HR936" s="24"/>
      <c r="HS936" s="24"/>
      <c r="HT936" s="24"/>
      <c r="HU936" s="24"/>
      <c r="HV936" s="24"/>
      <c r="HW936" s="24"/>
      <c r="HX936" s="24"/>
      <c r="HY936" s="24"/>
      <c r="HZ936" s="24"/>
      <c r="IA936" s="24"/>
      <c r="IB936" s="24"/>
      <c r="IC936" s="24"/>
      <c r="ID936" s="24"/>
      <c r="IE936" s="24"/>
      <c r="IF936" s="24"/>
      <c r="IG936" s="24"/>
      <c r="IH936" s="24"/>
      <c r="II936" s="24"/>
      <c r="IJ936" s="24"/>
      <c r="IK936" s="24"/>
      <c r="IL936" s="24"/>
      <c r="IM936" s="24"/>
      <c r="IN936" s="24"/>
      <c r="IO936" s="24"/>
      <c r="IP936" s="24"/>
      <c r="IQ936" s="24"/>
      <c r="IR936" s="24"/>
      <c r="IS936" s="24"/>
      <c r="IT936" s="24"/>
      <c r="IU936" s="24"/>
      <c r="IV936" s="24"/>
    </row>
    <row r="937" spans="1:256" s="22" customFormat="1" ht="11.25">
      <c r="A937" s="24"/>
      <c r="B937" s="24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4"/>
      <c r="CP937" s="24"/>
      <c r="CQ937" s="24"/>
      <c r="CR937" s="24"/>
      <c r="CS937" s="24"/>
      <c r="CT937" s="24"/>
      <c r="CU937" s="24"/>
      <c r="CV937" s="24"/>
      <c r="CW937" s="24"/>
      <c r="CX937" s="24"/>
      <c r="CY937" s="24"/>
      <c r="CZ937" s="24"/>
      <c r="DA937" s="24"/>
      <c r="DB937" s="24"/>
      <c r="DC937" s="24"/>
      <c r="DD937" s="24"/>
      <c r="DE937" s="24"/>
      <c r="DF937" s="24"/>
      <c r="DG937" s="24"/>
      <c r="DH937" s="24"/>
      <c r="DI937" s="24"/>
      <c r="DJ937" s="24"/>
      <c r="DK937" s="24"/>
      <c r="DL937" s="24"/>
      <c r="DM937" s="24"/>
      <c r="DN937" s="24"/>
      <c r="DO937" s="24"/>
      <c r="DP937" s="24"/>
      <c r="DQ937" s="24"/>
      <c r="DR937" s="24"/>
      <c r="DS937" s="24"/>
      <c r="DT937" s="24"/>
      <c r="DU937" s="24"/>
      <c r="DV937" s="24"/>
      <c r="DW937" s="24"/>
      <c r="DX937" s="24"/>
      <c r="DY937" s="24"/>
      <c r="DZ937" s="24"/>
      <c r="EA937" s="24"/>
      <c r="EB937" s="24"/>
      <c r="EC937" s="24"/>
      <c r="ED937" s="24"/>
      <c r="EE937" s="24"/>
      <c r="EF937" s="24"/>
      <c r="EG937" s="24"/>
      <c r="EH937" s="24"/>
      <c r="EI937" s="24"/>
      <c r="EJ937" s="24"/>
      <c r="EK937" s="24"/>
      <c r="EL937" s="24"/>
      <c r="EM937" s="24"/>
      <c r="EN937" s="24"/>
      <c r="EO937" s="24"/>
      <c r="EP937" s="24"/>
      <c r="EQ937" s="24"/>
      <c r="ER937" s="24"/>
      <c r="ES937" s="24"/>
      <c r="ET937" s="24"/>
      <c r="EU937" s="24"/>
      <c r="EV937" s="24"/>
      <c r="EW937" s="24"/>
      <c r="EX937" s="24"/>
      <c r="EY937" s="24"/>
      <c r="EZ937" s="24"/>
      <c r="FA937" s="24"/>
      <c r="FB937" s="24"/>
      <c r="FC937" s="24"/>
      <c r="FD937" s="24"/>
      <c r="FE937" s="24"/>
      <c r="FF937" s="24"/>
      <c r="FG937" s="24"/>
      <c r="FH937" s="24"/>
      <c r="FI937" s="24"/>
      <c r="FJ937" s="24"/>
      <c r="FK937" s="24"/>
      <c r="FL937" s="24"/>
      <c r="FM937" s="24"/>
      <c r="FN937" s="24"/>
      <c r="FO937" s="24"/>
      <c r="FP937" s="24"/>
      <c r="FQ937" s="24"/>
      <c r="FR937" s="24"/>
      <c r="FS937" s="24"/>
      <c r="FT937" s="24"/>
      <c r="FU937" s="24"/>
      <c r="FV937" s="24"/>
      <c r="FW937" s="24"/>
      <c r="FX937" s="24"/>
      <c r="FY937" s="24"/>
      <c r="FZ937" s="24"/>
      <c r="GA937" s="24"/>
      <c r="GB937" s="24"/>
      <c r="GC937" s="24"/>
      <c r="GD937" s="24"/>
      <c r="GE937" s="24"/>
      <c r="GF937" s="24"/>
      <c r="GG937" s="24"/>
      <c r="GH937" s="24"/>
      <c r="GI937" s="24"/>
      <c r="GJ937" s="24"/>
      <c r="GK937" s="24"/>
      <c r="GL937" s="24"/>
      <c r="GM937" s="24"/>
      <c r="GN937" s="24"/>
      <c r="GO937" s="24"/>
      <c r="GP937" s="24"/>
      <c r="GQ937" s="24"/>
      <c r="GR937" s="24"/>
      <c r="GS937" s="24"/>
      <c r="GT937" s="24"/>
      <c r="GU937" s="24"/>
      <c r="GV937" s="24"/>
      <c r="GW937" s="24"/>
      <c r="GX937" s="24"/>
      <c r="GY937" s="24"/>
      <c r="GZ937" s="24"/>
      <c r="HA937" s="24"/>
      <c r="HB937" s="24"/>
      <c r="HC937" s="24"/>
      <c r="HD937" s="24"/>
      <c r="HE937" s="24"/>
      <c r="HF937" s="24"/>
      <c r="HG937" s="24"/>
      <c r="HH937" s="24"/>
      <c r="HI937" s="24"/>
      <c r="HJ937" s="24"/>
      <c r="HK937" s="24"/>
      <c r="HL937" s="24"/>
      <c r="HM937" s="24"/>
      <c r="HN937" s="24"/>
      <c r="HO937" s="24"/>
      <c r="HP937" s="24"/>
      <c r="HQ937" s="24"/>
      <c r="HR937" s="24"/>
      <c r="HS937" s="24"/>
      <c r="HT937" s="24"/>
      <c r="HU937" s="24"/>
      <c r="HV937" s="24"/>
      <c r="HW937" s="24"/>
      <c r="HX937" s="24"/>
      <c r="HY937" s="24"/>
      <c r="HZ937" s="24"/>
      <c r="IA937" s="24"/>
      <c r="IB937" s="24"/>
      <c r="IC937" s="24"/>
      <c r="ID937" s="24"/>
      <c r="IE937" s="24"/>
      <c r="IF937" s="24"/>
      <c r="IG937" s="24"/>
      <c r="IH937" s="24"/>
      <c r="II937" s="24"/>
      <c r="IJ937" s="24"/>
      <c r="IK937" s="24"/>
      <c r="IL937" s="24"/>
      <c r="IM937" s="24"/>
      <c r="IN937" s="24"/>
      <c r="IO937" s="24"/>
      <c r="IP937" s="24"/>
      <c r="IQ937" s="24"/>
      <c r="IR937" s="24"/>
      <c r="IS937" s="24"/>
      <c r="IT937" s="24"/>
      <c r="IU937" s="24"/>
      <c r="IV937" s="24"/>
    </row>
    <row r="938" spans="1:256" s="22" customFormat="1" ht="11.25">
      <c r="A938" s="24"/>
      <c r="B938" s="24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4"/>
      <c r="CP938" s="24"/>
      <c r="CQ938" s="24"/>
      <c r="CR938" s="24"/>
      <c r="CS938" s="24"/>
      <c r="CT938" s="24"/>
      <c r="CU938" s="24"/>
      <c r="CV938" s="24"/>
      <c r="CW938" s="24"/>
      <c r="CX938" s="24"/>
      <c r="CY938" s="24"/>
      <c r="CZ938" s="24"/>
      <c r="DA938" s="24"/>
      <c r="DB938" s="24"/>
      <c r="DC938" s="24"/>
      <c r="DD938" s="24"/>
      <c r="DE938" s="24"/>
      <c r="DF938" s="24"/>
      <c r="DG938" s="24"/>
      <c r="DH938" s="24"/>
      <c r="DI938" s="24"/>
      <c r="DJ938" s="24"/>
      <c r="DK938" s="24"/>
      <c r="DL938" s="24"/>
      <c r="DM938" s="24"/>
      <c r="DN938" s="24"/>
      <c r="DO938" s="24"/>
      <c r="DP938" s="24"/>
      <c r="DQ938" s="24"/>
      <c r="DR938" s="24"/>
      <c r="DS938" s="24"/>
      <c r="DT938" s="24"/>
      <c r="DU938" s="24"/>
      <c r="DV938" s="24"/>
      <c r="DW938" s="24"/>
      <c r="DX938" s="24"/>
      <c r="DY938" s="24"/>
      <c r="DZ938" s="24"/>
      <c r="EA938" s="24"/>
      <c r="EB938" s="24"/>
      <c r="EC938" s="24"/>
      <c r="ED938" s="24"/>
      <c r="EE938" s="24"/>
      <c r="EF938" s="24"/>
      <c r="EG938" s="24"/>
      <c r="EH938" s="24"/>
      <c r="EI938" s="24"/>
      <c r="EJ938" s="24"/>
      <c r="EK938" s="24"/>
      <c r="EL938" s="24"/>
      <c r="EM938" s="24"/>
      <c r="EN938" s="24"/>
      <c r="EO938" s="24"/>
      <c r="EP938" s="24"/>
      <c r="EQ938" s="24"/>
      <c r="ER938" s="24"/>
      <c r="ES938" s="24"/>
      <c r="ET938" s="24"/>
      <c r="EU938" s="24"/>
      <c r="EV938" s="24"/>
      <c r="EW938" s="24"/>
      <c r="EX938" s="24"/>
      <c r="EY938" s="24"/>
      <c r="EZ938" s="24"/>
      <c r="FA938" s="24"/>
      <c r="FB938" s="24"/>
      <c r="FC938" s="24"/>
      <c r="FD938" s="24"/>
      <c r="FE938" s="24"/>
      <c r="FF938" s="24"/>
      <c r="FG938" s="24"/>
      <c r="FH938" s="24"/>
      <c r="FI938" s="24"/>
      <c r="FJ938" s="24"/>
      <c r="FK938" s="24"/>
      <c r="FL938" s="24"/>
      <c r="FM938" s="24"/>
      <c r="FN938" s="24"/>
      <c r="FO938" s="24"/>
      <c r="FP938" s="24"/>
      <c r="FQ938" s="24"/>
      <c r="FR938" s="24"/>
      <c r="FS938" s="24"/>
      <c r="FT938" s="24"/>
      <c r="FU938" s="24"/>
      <c r="FV938" s="24"/>
      <c r="FW938" s="24"/>
      <c r="FX938" s="24"/>
      <c r="FY938" s="24"/>
      <c r="FZ938" s="24"/>
      <c r="GA938" s="24"/>
      <c r="GB938" s="24"/>
      <c r="GC938" s="24"/>
      <c r="GD938" s="24"/>
      <c r="GE938" s="24"/>
      <c r="GF938" s="24"/>
      <c r="GG938" s="24"/>
      <c r="GH938" s="24"/>
      <c r="GI938" s="24"/>
      <c r="GJ938" s="24"/>
      <c r="GK938" s="24"/>
      <c r="GL938" s="24"/>
      <c r="GM938" s="24"/>
      <c r="GN938" s="24"/>
      <c r="GO938" s="24"/>
      <c r="GP938" s="24"/>
      <c r="GQ938" s="24"/>
      <c r="GR938" s="24"/>
      <c r="GS938" s="24"/>
      <c r="GT938" s="24"/>
      <c r="GU938" s="24"/>
      <c r="GV938" s="24"/>
      <c r="GW938" s="24"/>
      <c r="GX938" s="24"/>
      <c r="GY938" s="24"/>
      <c r="GZ938" s="24"/>
      <c r="HA938" s="24"/>
      <c r="HB938" s="24"/>
      <c r="HC938" s="24"/>
      <c r="HD938" s="24"/>
      <c r="HE938" s="24"/>
      <c r="HF938" s="24"/>
      <c r="HG938" s="24"/>
      <c r="HH938" s="24"/>
      <c r="HI938" s="24"/>
      <c r="HJ938" s="24"/>
      <c r="HK938" s="24"/>
      <c r="HL938" s="24"/>
      <c r="HM938" s="24"/>
      <c r="HN938" s="24"/>
      <c r="HO938" s="24"/>
      <c r="HP938" s="24"/>
      <c r="HQ938" s="24"/>
      <c r="HR938" s="24"/>
      <c r="HS938" s="24"/>
      <c r="HT938" s="24"/>
      <c r="HU938" s="24"/>
      <c r="HV938" s="24"/>
      <c r="HW938" s="24"/>
      <c r="HX938" s="24"/>
      <c r="HY938" s="24"/>
      <c r="HZ938" s="24"/>
      <c r="IA938" s="24"/>
      <c r="IB938" s="24"/>
      <c r="IC938" s="24"/>
      <c r="ID938" s="24"/>
      <c r="IE938" s="24"/>
      <c r="IF938" s="24"/>
      <c r="IG938" s="24"/>
      <c r="IH938" s="24"/>
      <c r="II938" s="24"/>
      <c r="IJ938" s="24"/>
      <c r="IK938" s="24"/>
      <c r="IL938" s="24"/>
      <c r="IM938" s="24"/>
      <c r="IN938" s="24"/>
      <c r="IO938" s="24"/>
      <c r="IP938" s="24"/>
      <c r="IQ938" s="24"/>
      <c r="IR938" s="24"/>
      <c r="IS938" s="24"/>
      <c r="IT938" s="24"/>
      <c r="IU938" s="24"/>
      <c r="IV938" s="24"/>
    </row>
    <row r="939" spans="1:256" s="22" customFormat="1" ht="11.25">
      <c r="A939" s="24"/>
      <c r="B939" s="24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4"/>
      <c r="CP939" s="24"/>
      <c r="CQ939" s="24"/>
      <c r="CR939" s="24"/>
      <c r="CS939" s="24"/>
      <c r="CT939" s="24"/>
      <c r="CU939" s="24"/>
      <c r="CV939" s="24"/>
      <c r="CW939" s="24"/>
      <c r="CX939" s="24"/>
      <c r="CY939" s="24"/>
      <c r="CZ939" s="24"/>
      <c r="DA939" s="24"/>
      <c r="DB939" s="24"/>
      <c r="DC939" s="24"/>
      <c r="DD939" s="24"/>
      <c r="DE939" s="24"/>
      <c r="DF939" s="24"/>
      <c r="DG939" s="24"/>
      <c r="DH939" s="24"/>
      <c r="DI939" s="24"/>
      <c r="DJ939" s="24"/>
      <c r="DK939" s="24"/>
      <c r="DL939" s="24"/>
      <c r="DM939" s="24"/>
      <c r="DN939" s="24"/>
      <c r="DO939" s="24"/>
      <c r="DP939" s="24"/>
      <c r="DQ939" s="24"/>
      <c r="DR939" s="24"/>
      <c r="DS939" s="24"/>
      <c r="DT939" s="24"/>
      <c r="DU939" s="24"/>
      <c r="DV939" s="24"/>
      <c r="DW939" s="24"/>
      <c r="DX939" s="24"/>
      <c r="DY939" s="24"/>
      <c r="DZ939" s="24"/>
      <c r="EA939" s="24"/>
      <c r="EB939" s="24"/>
      <c r="EC939" s="24"/>
      <c r="ED939" s="24"/>
      <c r="EE939" s="24"/>
      <c r="EF939" s="24"/>
      <c r="EG939" s="24"/>
      <c r="EH939" s="24"/>
      <c r="EI939" s="24"/>
      <c r="EJ939" s="24"/>
      <c r="EK939" s="24"/>
      <c r="EL939" s="24"/>
      <c r="EM939" s="24"/>
      <c r="EN939" s="24"/>
      <c r="EO939" s="24"/>
      <c r="EP939" s="24"/>
      <c r="EQ939" s="24"/>
      <c r="ER939" s="24"/>
      <c r="ES939" s="24"/>
      <c r="ET939" s="24"/>
      <c r="EU939" s="24"/>
      <c r="EV939" s="24"/>
      <c r="EW939" s="24"/>
      <c r="EX939" s="24"/>
      <c r="EY939" s="24"/>
      <c r="EZ939" s="24"/>
      <c r="FA939" s="24"/>
      <c r="FB939" s="24"/>
      <c r="FC939" s="24"/>
      <c r="FD939" s="24"/>
      <c r="FE939" s="24"/>
      <c r="FF939" s="24"/>
      <c r="FG939" s="24"/>
      <c r="FH939" s="24"/>
      <c r="FI939" s="24"/>
      <c r="FJ939" s="24"/>
      <c r="FK939" s="24"/>
      <c r="FL939" s="24"/>
      <c r="FM939" s="24"/>
      <c r="FN939" s="24"/>
      <c r="FO939" s="24"/>
      <c r="FP939" s="24"/>
      <c r="FQ939" s="24"/>
      <c r="FR939" s="24"/>
      <c r="FS939" s="24"/>
      <c r="FT939" s="24"/>
      <c r="FU939" s="24"/>
      <c r="FV939" s="24"/>
      <c r="FW939" s="24"/>
      <c r="FX939" s="24"/>
      <c r="FY939" s="24"/>
      <c r="FZ939" s="24"/>
      <c r="GA939" s="24"/>
      <c r="GB939" s="24"/>
      <c r="GC939" s="24"/>
      <c r="GD939" s="24"/>
      <c r="GE939" s="24"/>
      <c r="GF939" s="24"/>
      <c r="GG939" s="24"/>
      <c r="GH939" s="24"/>
      <c r="GI939" s="24"/>
      <c r="GJ939" s="24"/>
      <c r="GK939" s="24"/>
      <c r="GL939" s="24"/>
      <c r="GM939" s="24"/>
      <c r="GN939" s="24"/>
      <c r="GO939" s="24"/>
      <c r="GP939" s="24"/>
      <c r="GQ939" s="24"/>
      <c r="GR939" s="24"/>
      <c r="GS939" s="24"/>
      <c r="GT939" s="24"/>
      <c r="GU939" s="24"/>
      <c r="GV939" s="24"/>
      <c r="GW939" s="24"/>
      <c r="GX939" s="24"/>
      <c r="GY939" s="24"/>
      <c r="GZ939" s="24"/>
      <c r="HA939" s="24"/>
      <c r="HB939" s="24"/>
      <c r="HC939" s="24"/>
      <c r="HD939" s="24"/>
      <c r="HE939" s="24"/>
      <c r="HF939" s="24"/>
      <c r="HG939" s="24"/>
      <c r="HH939" s="24"/>
      <c r="HI939" s="24"/>
      <c r="HJ939" s="24"/>
      <c r="HK939" s="24"/>
      <c r="HL939" s="24"/>
      <c r="HM939" s="24"/>
      <c r="HN939" s="24"/>
      <c r="HO939" s="24"/>
      <c r="HP939" s="24"/>
      <c r="HQ939" s="24"/>
      <c r="HR939" s="24"/>
      <c r="HS939" s="24"/>
      <c r="HT939" s="24"/>
      <c r="HU939" s="24"/>
      <c r="HV939" s="24"/>
      <c r="HW939" s="24"/>
      <c r="HX939" s="24"/>
      <c r="HY939" s="24"/>
      <c r="HZ939" s="24"/>
      <c r="IA939" s="24"/>
      <c r="IB939" s="24"/>
      <c r="IC939" s="24"/>
      <c r="ID939" s="24"/>
      <c r="IE939" s="24"/>
      <c r="IF939" s="24"/>
      <c r="IG939" s="24"/>
      <c r="IH939" s="24"/>
      <c r="II939" s="24"/>
      <c r="IJ939" s="24"/>
      <c r="IK939" s="24"/>
      <c r="IL939" s="24"/>
      <c r="IM939" s="24"/>
      <c r="IN939" s="24"/>
      <c r="IO939" s="24"/>
      <c r="IP939" s="24"/>
      <c r="IQ939" s="24"/>
      <c r="IR939" s="24"/>
      <c r="IS939" s="24"/>
      <c r="IT939" s="24"/>
      <c r="IU939" s="24"/>
      <c r="IV939" s="24"/>
    </row>
    <row r="940" spans="1:256" s="22" customFormat="1" ht="11.25">
      <c r="A940" s="24"/>
      <c r="B940" s="24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4"/>
      <c r="CP940" s="24"/>
      <c r="CQ940" s="24"/>
      <c r="CR940" s="24"/>
      <c r="CS940" s="24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4"/>
      <c r="DG940" s="24"/>
      <c r="DH940" s="24"/>
      <c r="DI940" s="24"/>
      <c r="DJ940" s="24"/>
      <c r="DK940" s="24"/>
      <c r="DL940" s="24"/>
      <c r="DM940" s="24"/>
      <c r="DN940" s="24"/>
      <c r="DO940" s="24"/>
      <c r="DP940" s="24"/>
      <c r="DQ940" s="24"/>
      <c r="DR940" s="24"/>
      <c r="DS940" s="24"/>
      <c r="DT940" s="24"/>
      <c r="DU940" s="24"/>
      <c r="DV940" s="24"/>
      <c r="DW940" s="24"/>
      <c r="DX940" s="24"/>
      <c r="DY940" s="24"/>
      <c r="DZ940" s="24"/>
      <c r="EA940" s="24"/>
      <c r="EB940" s="24"/>
      <c r="EC940" s="24"/>
      <c r="ED940" s="24"/>
      <c r="EE940" s="24"/>
      <c r="EF940" s="24"/>
      <c r="EG940" s="24"/>
      <c r="EH940" s="24"/>
      <c r="EI940" s="24"/>
      <c r="EJ940" s="24"/>
      <c r="EK940" s="24"/>
      <c r="EL940" s="24"/>
      <c r="EM940" s="24"/>
      <c r="EN940" s="24"/>
      <c r="EO940" s="24"/>
      <c r="EP940" s="24"/>
      <c r="EQ940" s="24"/>
      <c r="ER940" s="24"/>
      <c r="ES940" s="24"/>
      <c r="ET940" s="24"/>
      <c r="EU940" s="24"/>
      <c r="EV940" s="24"/>
      <c r="EW940" s="24"/>
      <c r="EX940" s="24"/>
      <c r="EY940" s="24"/>
      <c r="EZ940" s="24"/>
      <c r="FA940" s="24"/>
      <c r="FB940" s="24"/>
      <c r="FC940" s="24"/>
      <c r="FD940" s="24"/>
      <c r="FE940" s="24"/>
      <c r="FF940" s="24"/>
      <c r="FG940" s="24"/>
      <c r="FH940" s="24"/>
      <c r="FI940" s="24"/>
      <c r="FJ940" s="24"/>
      <c r="FK940" s="24"/>
      <c r="FL940" s="24"/>
      <c r="FM940" s="24"/>
      <c r="FN940" s="24"/>
      <c r="FO940" s="24"/>
      <c r="FP940" s="24"/>
      <c r="FQ940" s="24"/>
      <c r="FR940" s="24"/>
      <c r="FS940" s="24"/>
      <c r="FT940" s="24"/>
      <c r="FU940" s="24"/>
      <c r="FV940" s="24"/>
      <c r="FW940" s="24"/>
      <c r="FX940" s="24"/>
      <c r="FY940" s="24"/>
      <c r="FZ940" s="24"/>
      <c r="GA940" s="24"/>
      <c r="GB940" s="24"/>
      <c r="GC940" s="24"/>
      <c r="GD940" s="24"/>
      <c r="GE940" s="24"/>
      <c r="GF940" s="24"/>
      <c r="GG940" s="24"/>
      <c r="GH940" s="24"/>
      <c r="GI940" s="24"/>
      <c r="GJ940" s="24"/>
      <c r="GK940" s="24"/>
      <c r="GL940" s="24"/>
      <c r="GM940" s="24"/>
      <c r="GN940" s="24"/>
      <c r="GO940" s="24"/>
      <c r="GP940" s="24"/>
      <c r="GQ940" s="24"/>
      <c r="GR940" s="24"/>
      <c r="GS940" s="24"/>
      <c r="GT940" s="24"/>
      <c r="GU940" s="24"/>
      <c r="GV940" s="24"/>
      <c r="GW940" s="24"/>
      <c r="GX940" s="24"/>
      <c r="GY940" s="24"/>
      <c r="GZ940" s="24"/>
      <c r="HA940" s="24"/>
      <c r="HB940" s="24"/>
      <c r="HC940" s="24"/>
      <c r="HD940" s="24"/>
      <c r="HE940" s="24"/>
      <c r="HF940" s="24"/>
      <c r="HG940" s="24"/>
      <c r="HH940" s="24"/>
      <c r="HI940" s="24"/>
      <c r="HJ940" s="24"/>
      <c r="HK940" s="24"/>
      <c r="HL940" s="24"/>
      <c r="HM940" s="24"/>
      <c r="HN940" s="24"/>
      <c r="HO940" s="24"/>
      <c r="HP940" s="24"/>
      <c r="HQ940" s="24"/>
      <c r="HR940" s="24"/>
      <c r="HS940" s="24"/>
      <c r="HT940" s="24"/>
      <c r="HU940" s="24"/>
      <c r="HV940" s="24"/>
      <c r="HW940" s="24"/>
      <c r="HX940" s="24"/>
      <c r="HY940" s="24"/>
      <c r="HZ940" s="24"/>
      <c r="IA940" s="24"/>
      <c r="IB940" s="24"/>
      <c r="IC940" s="24"/>
      <c r="ID940" s="24"/>
      <c r="IE940" s="24"/>
      <c r="IF940" s="24"/>
      <c r="IG940" s="24"/>
      <c r="IH940" s="24"/>
      <c r="II940" s="24"/>
      <c r="IJ940" s="24"/>
      <c r="IK940" s="24"/>
      <c r="IL940" s="24"/>
      <c r="IM940" s="24"/>
      <c r="IN940" s="24"/>
      <c r="IO940" s="24"/>
      <c r="IP940" s="24"/>
      <c r="IQ940" s="24"/>
      <c r="IR940" s="24"/>
      <c r="IS940" s="24"/>
      <c r="IT940" s="24"/>
      <c r="IU940" s="24"/>
      <c r="IV940" s="24"/>
    </row>
    <row r="941" spans="1:256" s="22" customFormat="1" ht="11.25">
      <c r="A941" s="24"/>
      <c r="B941" s="24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4"/>
      <c r="CP941" s="24"/>
      <c r="CQ941" s="24"/>
      <c r="CR941" s="24"/>
      <c r="CS941" s="24"/>
      <c r="CT941" s="24"/>
      <c r="CU941" s="24"/>
      <c r="CV941" s="24"/>
      <c r="CW941" s="24"/>
      <c r="CX941" s="24"/>
      <c r="CY941" s="24"/>
      <c r="CZ941" s="24"/>
      <c r="DA941" s="24"/>
      <c r="DB941" s="24"/>
      <c r="DC941" s="24"/>
      <c r="DD941" s="24"/>
      <c r="DE941" s="24"/>
      <c r="DF941" s="24"/>
      <c r="DG941" s="24"/>
      <c r="DH941" s="24"/>
      <c r="DI941" s="24"/>
      <c r="DJ941" s="24"/>
      <c r="DK941" s="24"/>
      <c r="DL941" s="24"/>
      <c r="DM941" s="24"/>
      <c r="DN941" s="24"/>
      <c r="DO941" s="24"/>
      <c r="DP941" s="24"/>
      <c r="DQ941" s="24"/>
      <c r="DR941" s="24"/>
      <c r="DS941" s="24"/>
      <c r="DT941" s="24"/>
      <c r="DU941" s="24"/>
      <c r="DV941" s="24"/>
      <c r="DW941" s="24"/>
      <c r="DX941" s="24"/>
      <c r="DY941" s="24"/>
      <c r="DZ941" s="24"/>
      <c r="EA941" s="24"/>
      <c r="EB941" s="24"/>
      <c r="EC941" s="24"/>
      <c r="ED941" s="24"/>
      <c r="EE941" s="24"/>
      <c r="EF941" s="24"/>
      <c r="EG941" s="24"/>
      <c r="EH941" s="24"/>
      <c r="EI941" s="24"/>
      <c r="EJ941" s="24"/>
      <c r="EK941" s="24"/>
      <c r="EL941" s="24"/>
      <c r="EM941" s="24"/>
      <c r="EN941" s="24"/>
      <c r="EO941" s="24"/>
      <c r="EP941" s="24"/>
      <c r="EQ941" s="24"/>
      <c r="ER941" s="24"/>
      <c r="ES941" s="24"/>
      <c r="ET941" s="24"/>
      <c r="EU941" s="24"/>
      <c r="EV941" s="24"/>
      <c r="EW941" s="24"/>
      <c r="EX941" s="24"/>
      <c r="EY941" s="24"/>
      <c r="EZ941" s="24"/>
      <c r="FA941" s="24"/>
      <c r="FB941" s="24"/>
      <c r="FC941" s="24"/>
      <c r="FD941" s="24"/>
      <c r="FE941" s="24"/>
      <c r="FF941" s="24"/>
      <c r="FG941" s="24"/>
      <c r="FH941" s="24"/>
      <c r="FI941" s="24"/>
      <c r="FJ941" s="24"/>
      <c r="FK941" s="24"/>
      <c r="FL941" s="24"/>
      <c r="FM941" s="24"/>
      <c r="FN941" s="24"/>
      <c r="FO941" s="24"/>
      <c r="FP941" s="24"/>
      <c r="FQ941" s="24"/>
      <c r="FR941" s="24"/>
      <c r="FS941" s="24"/>
      <c r="FT941" s="24"/>
      <c r="FU941" s="24"/>
      <c r="FV941" s="24"/>
      <c r="FW941" s="24"/>
      <c r="FX941" s="24"/>
      <c r="FY941" s="24"/>
      <c r="FZ941" s="24"/>
      <c r="GA941" s="24"/>
      <c r="GB941" s="24"/>
      <c r="GC941" s="24"/>
      <c r="GD941" s="24"/>
      <c r="GE941" s="24"/>
      <c r="GF941" s="24"/>
      <c r="GG941" s="24"/>
      <c r="GH941" s="24"/>
      <c r="GI941" s="24"/>
      <c r="GJ941" s="24"/>
      <c r="GK941" s="24"/>
      <c r="GL941" s="24"/>
      <c r="GM941" s="24"/>
      <c r="GN941" s="24"/>
      <c r="GO941" s="24"/>
      <c r="GP941" s="24"/>
      <c r="GQ941" s="24"/>
      <c r="GR941" s="24"/>
      <c r="GS941" s="24"/>
      <c r="GT941" s="24"/>
      <c r="GU941" s="24"/>
      <c r="GV941" s="24"/>
      <c r="GW941" s="24"/>
      <c r="GX941" s="24"/>
      <c r="GY941" s="24"/>
      <c r="GZ941" s="24"/>
      <c r="HA941" s="24"/>
      <c r="HB941" s="24"/>
      <c r="HC941" s="24"/>
      <c r="HD941" s="24"/>
      <c r="HE941" s="24"/>
      <c r="HF941" s="24"/>
      <c r="HG941" s="24"/>
      <c r="HH941" s="24"/>
      <c r="HI941" s="24"/>
      <c r="HJ941" s="24"/>
      <c r="HK941" s="24"/>
      <c r="HL941" s="24"/>
      <c r="HM941" s="24"/>
      <c r="HN941" s="24"/>
      <c r="HO941" s="24"/>
      <c r="HP941" s="24"/>
      <c r="HQ941" s="24"/>
      <c r="HR941" s="24"/>
      <c r="HS941" s="24"/>
      <c r="HT941" s="24"/>
      <c r="HU941" s="24"/>
      <c r="HV941" s="24"/>
      <c r="HW941" s="24"/>
      <c r="HX941" s="24"/>
      <c r="HY941" s="24"/>
      <c r="HZ941" s="24"/>
      <c r="IA941" s="24"/>
      <c r="IB941" s="24"/>
      <c r="IC941" s="24"/>
      <c r="ID941" s="24"/>
      <c r="IE941" s="24"/>
      <c r="IF941" s="24"/>
      <c r="IG941" s="24"/>
      <c r="IH941" s="24"/>
      <c r="II941" s="24"/>
      <c r="IJ941" s="24"/>
      <c r="IK941" s="24"/>
      <c r="IL941" s="24"/>
      <c r="IM941" s="24"/>
      <c r="IN941" s="24"/>
      <c r="IO941" s="24"/>
      <c r="IP941" s="24"/>
      <c r="IQ941" s="24"/>
      <c r="IR941" s="24"/>
      <c r="IS941" s="24"/>
      <c r="IT941" s="24"/>
      <c r="IU941" s="24"/>
      <c r="IV941" s="24"/>
    </row>
    <row r="942" spans="1:256" s="22" customFormat="1" ht="11.25">
      <c r="A942" s="24"/>
      <c r="B942" s="24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4"/>
      <c r="CP942" s="24"/>
      <c r="CQ942" s="24"/>
      <c r="CR942" s="24"/>
      <c r="CS942" s="24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4"/>
      <c r="DG942" s="24"/>
      <c r="DH942" s="24"/>
      <c r="DI942" s="24"/>
      <c r="DJ942" s="24"/>
      <c r="DK942" s="24"/>
      <c r="DL942" s="24"/>
      <c r="DM942" s="24"/>
      <c r="DN942" s="24"/>
      <c r="DO942" s="24"/>
      <c r="DP942" s="24"/>
      <c r="DQ942" s="24"/>
      <c r="DR942" s="24"/>
      <c r="DS942" s="24"/>
      <c r="DT942" s="24"/>
      <c r="DU942" s="24"/>
      <c r="DV942" s="24"/>
      <c r="DW942" s="24"/>
      <c r="DX942" s="24"/>
      <c r="DY942" s="24"/>
      <c r="DZ942" s="24"/>
      <c r="EA942" s="24"/>
      <c r="EB942" s="24"/>
      <c r="EC942" s="24"/>
      <c r="ED942" s="24"/>
      <c r="EE942" s="24"/>
      <c r="EF942" s="24"/>
      <c r="EG942" s="24"/>
      <c r="EH942" s="24"/>
      <c r="EI942" s="24"/>
      <c r="EJ942" s="24"/>
      <c r="EK942" s="24"/>
      <c r="EL942" s="24"/>
      <c r="EM942" s="24"/>
      <c r="EN942" s="24"/>
      <c r="EO942" s="24"/>
      <c r="EP942" s="24"/>
      <c r="EQ942" s="24"/>
      <c r="ER942" s="24"/>
      <c r="ES942" s="24"/>
      <c r="ET942" s="24"/>
      <c r="EU942" s="24"/>
      <c r="EV942" s="24"/>
      <c r="EW942" s="24"/>
      <c r="EX942" s="24"/>
      <c r="EY942" s="24"/>
      <c r="EZ942" s="24"/>
      <c r="FA942" s="24"/>
      <c r="FB942" s="24"/>
      <c r="FC942" s="24"/>
      <c r="FD942" s="24"/>
      <c r="FE942" s="24"/>
      <c r="FF942" s="24"/>
      <c r="FG942" s="24"/>
      <c r="FH942" s="24"/>
      <c r="FI942" s="24"/>
      <c r="FJ942" s="24"/>
      <c r="FK942" s="24"/>
      <c r="FL942" s="24"/>
      <c r="FM942" s="24"/>
      <c r="FN942" s="24"/>
      <c r="FO942" s="24"/>
      <c r="FP942" s="24"/>
      <c r="FQ942" s="24"/>
      <c r="FR942" s="24"/>
      <c r="FS942" s="24"/>
      <c r="FT942" s="24"/>
      <c r="FU942" s="24"/>
      <c r="FV942" s="24"/>
      <c r="FW942" s="24"/>
      <c r="FX942" s="24"/>
      <c r="FY942" s="24"/>
      <c r="FZ942" s="24"/>
      <c r="GA942" s="24"/>
      <c r="GB942" s="24"/>
      <c r="GC942" s="24"/>
      <c r="GD942" s="24"/>
      <c r="GE942" s="24"/>
      <c r="GF942" s="24"/>
      <c r="GG942" s="24"/>
      <c r="GH942" s="24"/>
      <c r="GI942" s="24"/>
      <c r="GJ942" s="24"/>
      <c r="GK942" s="24"/>
      <c r="GL942" s="24"/>
      <c r="GM942" s="24"/>
      <c r="GN942" s="24"/>
      <c r="GO942" s="24"/>
      <c r="GP942" s="24"/>
      <c r="GQ942" s="24"/>
      <c r="GR942" s="24"/>
      <c r="GS942" s="24"/>
      <c r="GT942" s="24"/>
      <c r="GU942" s="24"/>
      <c r="GV942" s="24"/>
      <c r="GW942" s="24"/>
      <c r="GX942" s="24"/>
      <c r="GY942" s="24"/>
      <c r="GZ942" s="24"/>
      <c r="HA942" s="24"/>
      <c r="HB942" s="24"/>
      <c r="HC942" s="24"/>
      <c r="HD942" s="24"/>
      <c r="HE942" s="24"/>
      <c r="HF942" s="24"/>
      <c r="HG942" s="24"/>
      <c r="HH942" s="24"/>
      <c r="HI942" s="24"/>
      <c r="HJ942" s="24"/>
      <c r="HK942" s="24"/>
      <c r="HL942" s="24"/>
      <c r="HM942" s="24"/>
      <c r="HN942" s="24"/>
      <c r="HO942" s="24"/>
      <c r="HP942" s="24"/>
      <c r="HQ942" s="24"/>
      <c r="HR942" s="24"/>
      <c r="HS942" s="24"/>
      <c r="HT942" s="24"/>
      <c r="HU942" s="24"/>
      <c r="HV942" s="24"/>
      <c r="HW942" s="24"/>
      <c r="HX942" s="24"/>
      <c r="HY942" s="24"/>
      <c r="HZ942" s="24"/>
      <c r="IA942" s="24"/>
      <c r="IB942" s="24"/>
      <c r="IC942" s="24"/>
      <c r="ID942" s="24"/>
      <c r="IE942" s="24"/>
      <c r="IF942" s="24"/>
      <c r="IG942" s="24"/>
      <c r="IH942" s="24"/>
      <c r="II942" s="24"/>
      <c r="IJ942" s="24"/>
      <c r="IK942" s="24"/>
      <c r="IL942" s="24"/>
      <c r="IM942" s="24"/>
      <c r="IN942" s="24"/>
      <c r="IO942" s="24"/>
      <c r="IP942" s="24"/>
      <c r="IQ942" s="24"/>
      <c r="IR942" s="24"/>
      <c r="IS942" s="24"/>
      <c r="IT942" s="24"/>
      <c r="IU942" s="24"/>
      <c r="IV942" s="24"/>
    </row>
    <row r="943" spans="1:256" s="22" customFormat="1" ht="11.25">
      <c r="A943" s="24"/>
      <c r="B943" s="24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4"/>
      <c r="CP943" s="24"/>
      <c r="CQ943" s="24"/>
      <c r="CR943" s="24"/>
      <c r="CS943" s="24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4"/>
      <c r="DG943" s="24"/>
      <c r="DH943" s="24"/>
      <c r="DI943" s="24"/>
      <c r="DJ943" s="24"/>
      <c r="DK943" s="24"/>
      <c r="DL943" s="24"/>
      <c r="DM943" s="24"/>
      <c r="DN943" s="24"/>
      <c r="DO943" s="24"/>
      <c r="DP943" s="24"/>
      <c r="DQ943" s="24"/>
      <c r="DR943" s="24"/>
      <c r="DS943" s="24"/>
      <c r="DT943" s="24"/>
      <c r="DU943" s="24"/>
      <c r="DV943" s="24"/>
      <c r="DW943" s="24"/>
      <c r="DX943" s="24"/>
      <c r="DY943" s="24"/>
      <c r="DZ943" s="24"/>
      <c r="EA943" s="24"/>
      <c r="EB943" s="24"/>
      <c r="EC943" s="24"/>
      <c r="ED943" s="24"/>
      <c r="EE943" s="24"/>
      <c r="EF943" s="24"/>
      <c r="EG943" s="24"/>
      <c r="EH943" s="24"/>
      <c r="EI943" s="24"/>
      <c r="EJ943" s="24"/>
      <c r="EK943" s="24"/>
      <c r="EL943" s="24"/>
      <c r="EM943" s="24"/>
      <c r="EN943" s="24"/>
      <c r="EO943" s="24"/>
      <c r="EP943" s="24"/>
      <c r="EQ943" s="24"/>
      <c r="ER943" s="24"/>
      <c r="ES943" s="24"/>
      <c r="ET943" s="24"/>
      <c r="EU943" s="24"/>
      <c r="EV943" s="24"/>
      <c r="EW943" s="24"/>
      <c r="EX943" s="24"/>
      <c r="EY943" s="24"/>
      <c r="EZ943" s="24"/>
      <c r="FA943" s="24"/>
      <c r="FB943" s="24"/>
      <c r="FC943" s="24"/>
      <c r="FD943" s="24"/>
      <c r="FE943" s="24"/>
      <c r="FF943" s="24"/>
      <c r="FG943" s="24"/>
      <c r="FH943" s="24"/>
      <c r="FI943" s="24"/>
      <c r="FJ943" s="24"/>
      <c r="FK943" s="24"/>
      <c r="FL943" s="24"/>
      <c r="FM943" s="24"/>
      <c r="FN943" s="24"/>
      <c r="FO943" s="24"/>
      <c r="FP943" s="24"/>
      <c r="FQ943" s="24"/>
      <c r="FR943" s="24"/>
      <c r="FS943" s="24"/>
      <c r="FT943" s="24"/>
      <c r="FU943" s="24"/>
      <c r="FV943" s="24"/>
      <c r="FW943" s="24"/>
      <c r="FX943" s="24"/>
      <c r="FY943" s="24"/>
      <c r="FZ943" s="24"/>
      <c r="GA943" s="24"/>
      <c r="GB943" s="24"/>
      <c r="GC943" s="24"/>
      <c r="GD943" s="24"/>
      <c r="GE943" s="24"/>
      <c r="GF943" s="24"/>
      <c r="GG943" s="24"/>
      <c r="GH943" s="24"/>
      <c r="GI943" s="24"/>
      <c r="GJ943" s="24"/>
      <c r="GK943" s="24"/>
      <c r="GL943" s="24"/>
      <c r="GM943" s="24"/>
      <c r="GN943" s="24"/>
      <c r="GO943" s="24"/>
      <c r="GP943" s="24"/>
      <c r="GQ943" s="24"/>
      <c r="GR943" s="24"/>
      <c r="GS943" s="24"/>
      <c r="GT943" s="24"/>
      <c r="GU943" s="24"/>
      <c r="GV943" s="24"/>
      <c r="GW943" s="24"/>
      <c r="GX943" s="24"/>
      <c r="GY943" s="24"/>
      <c r="GZ943" s="24"/>
      <c r="HA943" s="24"/>
      <c r="HB943" s="24"/>
      <c r="HC943" s="24"/>
      <c r="HD943" s="24"/>
      <c r="HE943" s="24"/>
      <c r="HF943" s="24"/>
      <c r="HG943" s="24"/>
      <c r="HH943" s="24"/>
      <c r="HI943" s="24"/>
      <c r="HJ943" s="24"/>
      <c r="HK943" s="24"/>
      <c r="HL943" s="24"/>
      <c r="HM943" s="24"/>
      <c r="HN943" s="24"/>
      <c r="HO943" s="24"/>
      <c r="HP943" s="24"/>
      <c r="HQ943" s="24"/>
      <c r="HR943" s="24"/>
      <c r="HS943" s="24"/>
      <c r="HT943" s="24"/>
      <c r="HU943" s="24"/>
      <c r="HV943" s="24"/>
      <c r="HW943" s="24"/>
      <c r="HX943" s="24"/>
      <c r="HY943" s="24"/>
      <c r="HZ943" s="24"/>
      <c r="IA943" s="24"/>
      <c r="IB943" s="24"/>
      <c r="IC943" s="24"/>
      <c r="ID943" s="24"/>
      <c r="IE943" s="24"/>
      <c r="IF943" s="24"/>
      <c r="IG943" s="24"/>
      <c r="IH943" s="24"/>
      <c r="II943" s="24"/>
      <c r="IJ943" s="24"/>
      <c r="IK943" s="24"/>
      <c r="IL943" s="24"/>
      <c r="IM943" s="24"/>
      <c r="IN943" s="24"/>
      <c r="IO943" s="24"/>
      <c r="IP943" s="24"/>
      <c r="IQ943" s="24"/>
      <c r="IR943" s="24"/>
      <c r="IS943" s="24"/>
      <c r="IT943" s="24"/>
      <c r="IU943" s="24"/>
      <c r="IV943" s="24"/>
    </row>
    <row r="944" spans="1:256" s="22" customFormat="1" ht="11.25">
      <c r="A944" s="24"/>
      <c r="B944" s="24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4"/>
      <c r="CP944" s="24"/>
      <c r="CQ944" s="24"/>
      <c r="CR944" s="24"/>
      <c r="CS944" s="24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4"/>
      <c r="DG944" s="24"/>
      <c r="DH944" s="24"/>
      <c r="DI944" s="24"/>
      <c r="DJ944" s="24"/>
      <c r="DK944" s="24"/>
      <c r="DL944" s="24"/>
      <c r="DM944" s="24"/>
      <c r="DN944" s="24"/>
      <c r="DO944" s="24"/>
      <c r="DP944" s="24"/>
      <c r="DQ944" s="24"/>
      <c r="DR944" s="24"/>
      <c r="DS944" s="24"/>
      <c r="DT944" s="24"/>
      <c r="DU944" s="24"/>
      <c r="DV944" s="24"/>
      <c r="DW944" s="24"/>
      <c r="DX944" s="24"/>
      <c r="DY944" s="24"/>
      <c r="DZ944" s="24"/>
      <c r="EA944" s="24"/>
      <c r="EB944" s="24"/>
      <c r="EC944" s="24"/>
      <c r="ED944" s="24"/>
      <c r="EE944" s="24"/>
      <c r="EF944" s="24"/>
      <c r="EG944" s="24"/>
      <c r="EH944" s="24"/>
      <c r="EI944" s="24"/>
      <c r="EJ944" s="24"/>
      <c r="EK944" s="24"/>
      <c r="EL944" s="24"/>
      <c r="EM944" s="24"/>
      <c r="EN944" s="24"/>
      <c r="EO944" s="24"/>
      <c r="EP944" s="24"/>
      <c r="EQ944" s="24"/>
      <c r="ER944" s="24"/>
      <c r="ES944" s="24"/>
      <c r="ET944" s="24"/>
      <c r="EU944" s="24"/>
      <c r="EV944" s="24"/>
      <c r="EW944" s="24"/>
      <c r="EX944" s="24"/>
      <c r="EY944" s="24"/>
      <c r="EZ944" s="24"/>
      <c r="FA944" s="24"/>
      <c r="FB944" s="24"/>
      <c r="FC944" s="24"/>
      <c r="FD944" s="24"/>
      <c r="FE944" s="24"/>
      <c r="FF944" s="24"/>
      <c r="FG944" s="24"/>
      <c r="FH944" s="24"/>
      <c r="FI944" s="24"/>
      <c r="FJ944" s="24"/>
      <c r="FK944" s="24"/>
      <c r="FL944" s="24"/>
      <c r="FM944" s="24"/>
      <c r="FN944" s="24"/>
      <c r="FO944" s="24"/>
      <c r="FP944" s="24"/>
      <c r="FQ944" s="24"/>
      <c r="FR944" s="24"/>
      <c r="FS944" s="24"/>
      <c r="FT944" s="24"/>
      <c r="FU944" s="24"/>
      <c r="FV944" s="24"/>
      <c r="FW944" s="24"/>
      <c r="FX944" s="24"/>
      <c r="FY944" s="24"/>
      <c r="FZ944" s="24"/>
      <c r="GA944" s="24"/>
      <c r="GB944" s="24"/>
      <c r="GC944" s="24"/>
      <c r="GD944" s="24"/>
      <c r="GE944" s="24"/>
      <c r="GF944" s="24"/>
      <c r="GG944" s="24"/>
      <c r="GH944" s="24"/>
      <c r="GI944" s="24"/>
      <c r="GJ944" s="24"/>
      <c r="GK944" s="24"/>
      <c r="GL944" s="24"/>
      <c r="GM944" s="24"/>
      <c r="GN944" s="24"/>
      <c r="GO944" s="24"/>
      <c r="GP944" s="24"/>
      <c r="GQ944" s="24"/>
      <c r="GR944" s="24"/>
      <c r="GS944" s="24"/>
      <c r="GT944" s="24"/>
      <c r="GU944" s="24"/>
      <c r="GV944" s="24"/>
      <c r="GW944" s="24"/>
      <c r="GX944" s="24"/>
      <c r="GY944" s="24"/>
      <c r="GZ944" s="24"/>
      <c r="HA944" s="24"/>
      <c r="HB944" s="24"/>
      <c r="HC944" s="24"/>
      <c r="HD944" s="24"/>
      <c r="HE944" s="24"/>
      <c r="HF944" s="24"/>
      <c r="HG944" s="24"/>
      <c r="HH944" s="24"/>
      <c r="HI944" s="24"/>
      <c r="HJ944" s="24"/>
      <c r="HK944" s="24"/>
      <c r="HL944" s="24"/>
      <c r="HM944" s="24"/>
      <c r="HN944" s="24"/>
      <c r="HO944" s="24"/>
      <c r="HP944" s="24"/>
      <c r="HQ944" s="24"/>
      <c r="HR944" s="24"/>
      <c r="HS944" s="24"/>
      <c r="HT944" s="24"/>
      <c r="HU944" s="24"/>
      <c r="HV944" s="24"/>
      <c r="HW944" s="24"/>
      <c r="HX944" s="24"/>
      <c r="HY944" s="24"/>
      <c r="HZ944" s="24"/>
      <c r="IA944" s="24"/>
      <c r="IB944" s="24"/>
      <c r="IC944" s="24"/>
      <c r="ID944" s="24"/>
      <c r="IE944" s="24"/>
      <c r="IF944" s="24"/>
      <c r="IG944" s="24"/>
      <c r="IH944" s="24"/>
      <c r="II944" s="24"/>
      <c r="IJ944" s="24"/>
      <c r="IK944" s="24"/>
      <c r="IL944" s="24"/>
      <c r="IM944" s="24"/>
      <c r="IN944" s="24"/>
      <c r="IO944" s="24"/>
      <c r="IP944" s="24"/>
      <c r="IQ944" s="24"/>
      <c r="IR944" s="24"/>
      <c r="IS944" s="24"/>
      <c r="IT944" s="24"/>
      <c r="IU944" s="24"/>
      <c r="IV944" s="24"/>
    </row>
    <row r="945" spans="1:256" s="22" customFormat="1" ht="11.25">
      <c r="A945" s="24"/>
      <c r="B945" s="24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4"/>
      <c r="CP945" s="24"/>
      <c r="CQ945" s="24"/>
      <c r="CR945" s="24"/>
      <c r="CS945" s="24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4"/>
      <c r="DG945" s="24"/>
      <c r="DH945" s="24"/>
      <c r="DI945" s="24"/>
      <c r="DJ945" s="24"/>
      <c r="DK945" s="24"/>
      <c r="DL945" s="24"/>
      <c r="DM945" s="24"/>
      <c r="DN945" s="24"/>
      <c r="DO945" s="24"/>
      <c r="DP945" s="24"/>
      <c r="DQ945" s="24"/>
      <c r="DR945" s="24"/>
      <c r="DS945" s="24"/>
      <c r="DT945" s="24"/>
      <c r="DU945" s="24"/>
      <c r="DV945" s="24"/>
      <c r="DW945" s="24"/>
      <c r="DX945" s="24"/>
      <c r="DY945" s="24"/>
      <c r="DZ945" s="24"/>
      <c r="EA945" s="24"/>
      <c r="EB945" s="24"/>
      <c r="EC945" s="24"/>
      <c r="ED945" s="24"/>
      <c r="EE945" s="24"/>
      <c r="EF945" s="24"/>
      <c r="EG945" s="24"/>
      <c r="EH945" s="24"/>
      <c r="EI945" s="24"/>
      <c r="EJ945" s="24"/>
      <c r="EK945" s="24"/>
      <c r="EL945" s="24"/>
      <c r="EM945" s="24"/>
      <c r="EN945" s="24"/>
      <c r="EO945" s="24"/>
      <c r="EP945" s="24"/>
      <c r="EQ945" s="24"/>
      <c r="ER945" s="24"/>
      <c r="ES945" s="24"/>
      <c r="ET945" s="24"/>
      <c r="EU945" s="24"/>
      <c r="EV945" s="24"/>
      <c r="EW945" s="24"/>
      <c r="EX945" s="24"/>
      <c r="EY945" s="24"/>
      <c r="EZ945" s="24"/>
      <c r="FA945" s="24"/>
      <c r="FB945" s="24"/>
      <c r="FC945" s="24"/>
      <c r="FD945" s="24"/>
      <c r="FE945" s="24"/>
      <c r="FF945" s="24"/>
      <c r="FG945" s="24"/>
      <c r="FH945" s="24"/>
      <c r="FI945" s="24"/>
      <c r="FJ945" s="24"/>
      <c r="FK945" s="24"/>
      <c r="FL945" s="24"/>
      <c r="FM945" s="24"/>
      <c r="FN945" s="24"/>
      <c r="FO945" s="24"/>
      <c r="FP945" s="24"/>
      <c r="FQ945" s="24"/>
      <c r="FR945" s="24"/>
      <c r="FS945" s="24"/>
      <c r="FT945" s="24"/>
      <c r="FU945" s="24"/>
      <c r="FV945" s="24"/>
      <c r="FW945" s="24"/>
      <c r="FX945" s="24"/>
      <c r="FY945" s="24"/>
      <c r="FZ945" s="24"/>
      <c r="GA945" s="24"/>
      <c r="GB945" s="24"/>
      <c r="GC945" s="24"/>
      <c r="GD945" s="24"/>
      <c r="GE945" s="24"/>
      <c r="GF945" s="24"/>
      <c r="GG945" s="24"/>
      <c r="GH945" s="24"/>
      <c r="GI945" s="24"/>
      <c r="GJ945" s="24"/>
      <c r="GK945" s="24"/>
      <c r="GL945" s="24"/>
      <c r="GM945" s="24"/>
      <c r="GN945" s="24"/>
      <c r="GO945" s="24"/>
      <c r="GP945" s="24"/>
      <c r="GQ945" s="24"/>
      <c r="GR945" s="24"/>
      <c r="GS945" s="24"/>
      <c r="GT945" s="24"/>
      <c r="GU945" s="24"/>
      <c r="GV945" s="24"/>
      <c r="GW945" s="24"/>
      <c r="GX945" s="24"/>
      <c r="GY945" s="24"/>
      <c r="GZ945" s="24"/>
      <c r="HA945" s="24"/>
      <c r="HB945" s="24"/>
      <c r="HC945" s="24"/>
      <c r="HD945" s="24"/>
      <c r="HE945" s="24"/>
      <c r="HF945" s="24"/>
      <c r="HG945" s="24"/>
      <c r="HH945" s="24"/>
      <c r="HI945" s="24"/>
      <c r="HJ945" s="24"/>
      <c r="HK945" s="24"/>
      <c r="HL945" s="24"/>
      <c r="HM945" s="24"/>
      <c r="HN945" s="24"/>
      <c r="HO945" s="24"/>
      <c r="HP945" s="24"/>
      <c r="HQ945" s="24"/>
      <c r="HR945" s="24"/>
      <c r="HS945" s="24"/>
      <c r="HT945" s="24"/>
      <c r="HU945" s="24"/>
      <c r="HV945" s="24"/>
      <c r="HW945" s="24"/>
      <c r="HX945" s="24"/>
      <c r="HY945" s="24"/>
      <c r="HZ945" s="24"/>
      <c r="IA945" s="24"/>
      <c r="IB945" s="24"/>
      <c r="IC945" s="24"/>
      <c r="ID945" s="24"/>
      <c r="IE945" s="24"/>
      <c r="IF945" s="24"/>
      <c r="IG945" s="24"/>
      <c r="IH945" s="24"/>
      <c r="II945" s="24"/>
      <c r="IJ945" s="24"/>
      <c r="IK945" s="24"/>
      <c r="IL945" s="24"/>
      <c r="IM945" s="24"/>
      <c r="IN945" s="24"/>
      <c r="IO945" s="24"/>
      <c r="IP945" s="24"/>
      <c r="IQ945" s="24"/>
      <c r="IR945" s="24"/>
      <c r="IS945" s="24"/>
      <c r="IT945" s="24"/>
      <c r="IU945" s="24"/>
      <c r="IV945" s="24"/>
    </row>
    <row r="946" spans="1:256" s="22" customFormat="1" ht="11.25">
      <c r="A946" s="24"/>
      <c r="B946" s="24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4"/>
      <c r="CP946" s="24"/>
      <c r="CQ946" s="24"/>
      <c r="CR946" s="24"/>
      <c r="CS946" s="24"/>
      <c r="CT946" s="24"/>
      <c r="CU946" s="24"/>
      <c r="CV946" s="24"/>
      <c r="CW946" s="24"/>
      <c r="CX946" s="24"/>
      <c r="CY946" s="24"/>
      <c r="CZ946" s="24"/>
      <c r="DA946" s="24"/>
      <c r="DB946" s="24"/>
      <c r="DC946" s="24"/>
      <c r="DD946" s="24"/>
      <c r="DE946" s="24"/>
      <c r="DF946" s="24"/>
      <c r="DG946" s="24"/>
      <c r="DH946" s="24"/>
      <c r="DI946" s="24"/>
      <c r="DJ946" s="24"/>
      <c r="DK946" s="24"/>
      <c r="DL946" s="24"/>
      <c r="DM946" s="24"/>
      <c r="DN946" s="24"/>
      <c r="DO946" s="24"/>
      <c r="DP946" s="24"/>
      <c r="DQ946" s="24"/>
      <c r="DR946" s="24"/>
      <c r="DS946" s="24"/>
      <c r="DT946" s="24"/>
      <c r="DU946" s="24"/>
      <c r="DV946" s="24"/>
      <c r="DW946" s="24"/>
      <c r="DX946" s="24"/>
      <c r="DY946" s="24"/>
      <c r="DZ946" s="24"/>
      <c r="EA946" s="24"/>
      <c r="EB946" s="24"/>
      <c r="EC946" s="24"/>
      <c r="ED946" s="24"/>
      <c r="EE946" s="24"/>
      <c r="EF946" s="24"/>
      <c r="EG946" s="24"/>
      <c r="EH946" s="24"/>
      <c r="EI946" s="24"/>
      <c r="EJ946" s="24"/>
      <c r="EK946" s="24"/>
      <c r="EL946" s="24"/>
      <c r="EM946" s="24"/>
      <c r="EN946" s="24"/>
      <c r="EO946" s="24"/>
      <c r="EP946" s="24"/>
      <c r="EQ946" s="24"/>
      <c r="ER946" s="24"/>
      <c r="ES946" s="24"/>
      <c r="ET946" s="24"/>
      <c r="EU946" s="24"/>
      <c r="EV946" s="24"/>
      <c r="EW946" s="24"/>
      <c r="EX946" s="24"/>
      <c r="EY946" s="24"/>
      <c r="EZ946" s="24"/>
      <c r="FA946" s="24"/>
      <c r="FB946" s="24"/>
      <c r="FC946" s="24"/>
      <c r="FD946" s="24"/>
      <c r="FE946" s="24"/>
      <c r="FF946" s="24"/>
      <c r="FG946" s="24"/>
      <c r="FH946" s="24"/>
      <c r="FI946" s="24"/>
      <c r="FJ946" s="24"/>
      <c r="FK946" s="24"/>
      <c r="FL946" s="24"/>
      <c r="FM946" s="24"/>
      <c r="FN946" s="24"/>
      <c r="FO946" s="24"/>
      <c r="FP946" s="24"/>
      <c r="FQ946" s="24"/>
      <c r="FR946" s="24"/>
      <c r="FS946" s="24"/>
      <c r="FT946" s="24"/>
      <c r="FU946" s="24"/>
      <c r="FV946" s="24"/>
      <c r="FW946" s="24"/>
      <c r="FX946" s="24"/>
      <c r="FY946" s="24"/>
      <c r="FZ946" s="24"/>
      <c r="GA946" s="24"/>
      <c r="GB946" s="24"/>
      <c r="GC946" s="24"/>
      <c r="GD946" s="24"/>
      <c r="GE946" s="24"/>
      <c r="GF946" s="24"/>
      <c r="GG946" s="24"/>
      <c r="GH946" s="24"/>
      <c r="GI946" s="24"/>
      <c r="GJ946" s="24"/>
      <c r="GK946" s="24"/>
      <c r="GL946" s="24"/>
      <c r="GM946" s="24"/>
      <c r="GN946" s="24"/>
      <c r="GO946" s="24"/>
      <c r="GP946" s="24"/>
      <c r="GQ946" s="24"/>
      <c r="GR946" s="24"/>
      <c r="GS946" s="24"/>
      <c r="GT946" s="24"/>
      <c r="GU946" s="24"/>
      <c r="GV946" s="24"/>
      <c r="GW946" s="24"/>
      <c r="GX946" s="24"/>
      <c r="GY946" s="24"/>
      <c r="GZ946" s="24"/>
      <c r="HA946" s="24"/>
      <c r="HB946" s="24"/>
      <c r="HC946" s="24"/>
      <c r="HD946" s="24"/>
      <c r="HE946" s="24"/>
      <c r="HF946" s="24"/>
      <c r="HG946" s="24"/>
      <c r="HH946" s="24"/>
      <c r="HI946" s="24"/>
      <c r="HJ946" s="24"/>
      <c r="HK946" s="24"/>
      <c r="HL946" s="24"/>
      <c r="HM946" s="24"/>
      <c r="HN946" s="24"/>
      <c r="HO946" s="24"/>
      <c r="HP946" s="24"/>
      <c r="HQ946" s="24"/>
      <c r="HR946" s="24"/>
      <c r="HS946" s="24"/>
      <c r="HT946" s="24"/>
      <c r="HU946" s="24"/>
      <c r="HV946" s="24"/>
      <c r="HW946" s="24"/>
      <c r="HX946" s="24"/>
      <c r="HY946" s="24"/>
      <c r="HZ946" s="24"/>
      <c r="IA946" s="24"/>
      <c r="IB946" s="24"/>
      <c r="IC946" s="24"/>
      <c r="ID946" s="24"/>
      <c r="IE946" s="24"/>
      <c r="IF946" s="24"/>
      <c r="IG946" s="24"/>
      <c r="IH946" s="24"/>
      <c r="II946" s="24"/>
      <c r="IJ946" s="24"/>
      <c r="IK946" s="24"/>
      <c r="IL946" s="24"/>
      <c r="IM946" s="24"/>
      <c r="IN946" s="24"/>
      <c r="IO946" s="24"/>
      <c r="IP946" s="24"/>
      <c r="IQ946" s="24"/>
      <c r="IR946" s="24"/>
      <c r="IS946" s="24"/>
      <c r="IT946" s="24"/>
      <c r="IU946" s="24"/>
      <c r="IV946" s="24"/>
    </row>
    <row r="947" spans="1:256" s="22" customFormat="1" ht="11.25">
      <c r="A947" s="24"/>
      <c r="B947" s="24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4"/>
      <c r="CP947" s="24"/>
      <c r="CQ947" s="24"/>
      <c r="CR947" s="24"/>
      <c r="CS947" s="24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4"/>
      <c r="DG947" s="24"/>
      <c r="DH947" s="24"/>
      <c r="DI947" s="24"/>
      <c r="DJ947" s="24"/>
      <c r="DK947" s="24"/>
      <c r="DL947" s="24"/>
      <c r="DM947" s="24"/>
      <c r="DN947" s="24"/>
      <c r="DO947" s="24"/>
      <c r="DP947" s="24"/>
      <c r="DQ947" s="24"/>
      <c r="DR947" s="24"/>
      <c r="DS947" s="24"/>
      <c r="DT947" s="24"/>
      <c r="DU947" s="24"/>
      <c r="DV947" s="24"/>
      <c r="DW947" s="24"/>
      <c r="DX947" s="24"/>
      <c r="DY947" s="24"/>
      <c r="DZ947" s="24"/>
      <c r="EA947" s="24"/>
      <c r="EB947" s="24"/>
      <c r="EC947" s="24"/>
      <c r="ED947" s="24"/>
      <c r="EE947" s="24"/>
      <c r="EF947" s="24"/>
      <c r="EG947" s="24"/>
      <c r="EH947" s="24"/>
      <c r="EI947" s="24"/>
      <c r="EJ947" s="24"/>
      <c r="EK947" s="24"/>
      <c r="EL947" s="24"/>
      <c r="EM947" s="24"/>
      <c r="EN947" s="24"/>
      <c r="EO947" s="24"/>
      <c r="EP947" s="24"/>
      <c r="EQ947" s="24"/>
      <c r="ER947" s="24"/>
      <c r="ES947" s="24"/>
      <c r="ET947" s="24"/>
      <c r="EU947" s="24"/>
      <c r="EV947" s="24"/>
      <c r="EW947" s="24"/>
      <c r="EX947" s="24"/>
      <c r="EY947" s="24"/>
      <c r="EZ947" s="24"/>
      <c r="FA947" s="24"/>
      <c r="FB947" s="24"/>
      <c r="FC947" s="24"/>
      <c r="FD947" s="24"/>
      <c r="FE947" s="24"/>
      <c r="FF947" s="24"/>
      <c r="FG947" s="24"/>
      <c r="FH947" s="24"/>
      <c r="FI947" s="24"/>
      <c r="FJ947" s="24"/>
      <c r="FK947" s="24"/>
      <c r="FL947" s="24"/>
      <c r="FM947" s="24"/>
      <c r="FN947" s="24"/>
      <c r="FO947" s="24"/>
      <c r="FP947" s="24"/>
      <c r="FQ947" s="24"/>
      <c r="FR947" s="24"/>
      <c r="FS947" s="24"/>
      <c r="FT947" s="24"/>
      <c r="FU947" s="24"/>
      <c r="FV947" s="24"/>
      <c r="FW947" s="24"/>
      <c r="FX947" s="24"/>
      <c r="FY947" s="24"/>
      <c r="FZ947" s="24"/>
      <c r="GA947" s="24"/>
      <c r="GB947" s="24"/>
      <c r="GC947" s="24"/>
      <c r="GD947" s="24"/>
      <c r="GE947" s="24"/>
      <c r="GF947" s="24"/>
      <c r="GG947" s="24"/>
      <c r="GH947" s="24"/>
      <c r="GI947" s="24"/>
      <c r="GJ947" s="24"/>
      <c r="GK947" s="24"/>
      <c r="GL947" s="24"/>
      <c r="GM947" s="24"/>
      <c r="GN947" s="24"/>
      <c r="GO947" s="24"/>
      <c r="GP947" s="24"/>
      <c r="GQ947" s="24"/>
      <c r="GR947" s="24"/>
      <c r="GS947" s="24"/>
      <c r="GT947" s="24"/>
      <c r="GU947" s="24"/>
      <c r="GV947" s="24"/>
      <c r="GW947" s="24"/>
      <c r="GX947" s="24"/>
      <c r="GY947" s="24"/>
      <c r="GZ947" s="24"/>
      <c r="HA947" s="24"/>
      <c r="HB947" s="24"/>
      <c r="HC947" s="24"/>
      <c r="HD947" s="24"/>
      <c r="HE947" s="24"/>
      <c r="HF947" s="24"/>
      <c r="HG947" s="24"/>
      <c r="HH947" s="24"/>
      <c r="HI947" s="24"/>
      <c r="HJ947" s="24"/>
      <c r="HK947" s="24"/>
      <c r="HL947" s="24"/>
      <c r="HM947" s="24"/>
      <c r="HN947" s="24"/>
      <c r="HO947" s="24"/>
      <c r="HP947" s="24"/>
      <c r="HQ947" s="24"/>
      <c r="HR947" s="24"/>
      <c r="HS947" s="24"/>
      <c r="HT947" s="24"/>
      <c r="HU947" s="24"/>
      <c r="HV947" s="24"/>
      <c r="HW947" s="24"/>
      <c r="HX947" s="24"/>
      <c r="HY947" s="24"/>
      <c r="HZ947" s="24"/>
      <c r="IA947" s="24"/>
      <c r="IB947" s="24"/>
      <c r="IC947" s="24"/>
      <c r="ID947" s="24"/>
      <c r="IE947" s="24"/>
      <c r="IF947" s="24"/>
      <c r="IG947" s="24"/>
      <c r="IH947" s="24"/>
      <c r="II947" s="24"/>
      <c r="IJ947" s="24"/>
      <c r="IK947" s="24"/>
      <c r="IL947" s="24"/>
      <c r="IM947" s="24"/>
      <c r="IN947" s="24"/>
      <c r="IO947" s="24"/>
      <c r="IP947" s="24"/>
      <c r="IQ947" s="24"/>
      <c r="IR947" s="24"/>
      <c r="IS947" s="24"/>
      <c r="IT947" s="24"/>
      <c r="IU947" s="24"/>
      <c r="IV947" s="24"/>
    </row>
    <row r="948" spans="1:256" s="22" customFormat="1" ht="11.25">
      <c r="A948" s="24"/>
      <c r="B948" s="24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4"/>
      <c r="CP948" s="24"/>
      <c r="CQ948" s="24"/>
      <c r="CR948" s="24"/>
      <c r="CS948" s="24"/>
      <c r="CT948" s="24"/>
      <c r="CU948" s="24"/>
      <c r="CV948" s="24"/>
      <c r="CW948" s="24"/>
      <c r="CX948" s="24"/>
      <c r="CY948" s="24"/>
      <c r="CZ948" s="24"/>
      <c r="DA948" s="24"/>
      <c r="DB948" s="24"/>
      <c r="DC948" s="24"/>
      <c r="DD948" s="24"/>
      <c r="DE948" s="24"/>
      <c r="DF948" s="24"/>
      <c r="DG948" s="24"/>
      <c r="DH948" s="24"/>
      <c r="DI948" s="24"/>
      <c r="DJ948" s="24"/>
      <c r="DK948" s="24"/>
      <c r="DL948" s="24"/>
      <c r="DM948" s="24"/>
      <c r="DN948" s="24"/>
      <c r="DO948" s="24"/>
      <c r="DP948" s="24"/>
      <c r="DQ948" s="24"/>
      <c r="DR948" s="24"/>
      <c r="DS948" s="24"/>
      <c r="DT948" s="24"/>
      <c r="DU948" s="24"/>
      <c r="DV948" s="24"/>
      <c r="DW948" s="24"/>
      <c r="DX948" s="24"/>
      <c r="DY948" s="24"/>
      <c r="DZ948" s="24"/>
      <c r="EA948" s="24"/>
      <c r="EB948" s="24"/>
      <c r="EC948" s="24"/>
      <c r="ED948" s="24"/>
      <c r="EE948" s="24"/>
      <c r="EF948" s="24"/>
      <c r="EG948" s="24"/>
      <c r="EH948" s="24"/>
      <c r="EI948" s="24"/>
      <c r="EJ948" s="24"/>
      <c r="EK948" s="24"/>
      <c r="EL948" s="24"/>
      <c r="EM948" s="24"/>
      <c r="EN948" s="24"/>
      <c r="EO948" s="24"/>
      <c r="EP948" s="24"/>
      <c r="EQ948" s="24"/>
      <c r="ER948" s="24"/>
      <c r="ES948" s="24"/>
      <c r="ET948" s="24"/>
      <c r="EU948" s="24"/>
      <c r="EV948" s="24"/>
      <c r="EW948" s="24"/>
      <c r="EX948" s="24"/>
      <c r="EY948" s="24"/>
      <c r="EZ948" s="24"/>
      <c r="FA948" s="24"/>
      <c r="FB948" s="24"/>
      <c r="FC948" s="24"/>
      <c r="FD948" s="24"/>
      <c r="FE948" s="24"/>
      <c r="FF948" s="24"/>
      <c r="FG948" s="24"/>
      <c r="FH948" s="24"/>
      <c r="FI948" s="24"/>
      <c r="FJ948" s="24"/>
      <c r="FK948" s="24"/>
      <c r="FL948" s="24"/>
      <c r="FM948" s="24"/>
      <c r="FN948" s="24"/>
      <c r="FO948" s="24"/>
      <c r="FP948" s="24"/>
      <c r="FQ948" s="24"/>
      <c r="FR948" s="24"/>
      <c r="FS948" s="24"/>
      <c r="FT948" s="24"/>
      <c r="FU948" s="24"/>
      <c r="FV948" s="24"/>
      <c r="FW948" s="24"/>
      <c r="FX948" s="24"/>
      <c r="FY948" s="24"/>
      <c r="FZ948" s="24"/>
      <c r="GA948" s="24"/>
      <c r="GB948" s="24"/>
      <c r="GC948" s="24"/>
      <c r="GD948" s="24"/>
      <c r="GE948" s="24"/>
      <c r="GF948" s="24"/>
      <c r="GG948" s="24"/>
      <c r="GH948" s="24"/>
      <c r="GI948" s="24"/>
      <c r="GJ948" s="24"/>
      <c r="GK948" s="24"/>
      <c r="GL948" s="24"/>
      <c r="GM948" s="24"/>
      <c r="GN948" s="24"/>
      <c r="GO948" s="24"/>
      <c r="GP948" s="24"/>
      <c r="GQ948" s="24"/>
      <c r="GR948" s="24"/>
      <c r="GS948" s="24"/>
      <c r="GT948" s="24"/>
      <c r="GU948" s="24"/>
      <c r="GV948" s="24"/>
      <c r="GW948" s="24"/>
      <c r="GX948" s="24"/>
      <c r="GY948" s="24"/>
      <c r="GZ948" s="24"/>
      <c r="HA948" s="24"/>
      <c r="HB948" s="24"/>
      <c r="HC948" s="24"/>
      <c r="HD948" s="24"/>
      <c r="HE948" s="24"/>
      <c r="HF948" s="24"/>
      <c r="HG948" s="24"/>
      <c r="HH948" s="24"/>
      <c r="HI948" s="24"/>
      <c r="HJ948" s="24"/>
      <c r="HK948" s="24"/>
      <c r="HL948" s="24"/>
      <c r="HM948" s="24"/>
      <c r="HN948" s="24"/>
      <c r="HO948" s="24"/>
      <c r="HP948" s="24"/>
      <c r="HQ948" s="24"/>
      <c r="HR948" s="24"/>
      <c r="HS948" s="24"/>
      <c r="HT948" s="24"/>
      <c r="HU948" s="24"/>
      <c r="HV948" s="24"/>
      <c r="HW948" s="24"/>
      <c r="HX948" s="24"/>
      <c r="HY948" s="24"/>
      <c r="HZ948" s="24"/>
      <c r="IA948" s="24"/>
      <c r="IB948" s="24"/>
      <c r="IC948" s="24"/>
      <c r="ID948" s="24"/>
      <c r="IE948" s="24"/>
      <c r="IF948" s="24"/>
      <c r="IG948" s="24"/>
      <c r="IH948" s="24"/>
      <c r="II948" s="24"/>
      <c r="IJ948" s="24"/>
      <c r="IK948" s="24"/>
      <c r="IL948" s="24"/>
      <c r="IM948" s="24"/>
      <c r="IN948" s="24"/>
      <c r="IO948" s="24"/>
      <c r="IP948" s="24"/>
      <c r="IQ948" s="24"/>
      <c r="IR948" s="24"/>
      <c r="IS948" s="24"/>
      <c r="IT948" s="24"/>
      <c r="IU948" s="24"/>
      <c r="IV948" s="24"/>
    </row>
    <row r="949" spans="1:256" s="22" customFormat="1" ht="11.25">
      <c r="A949" s="24"/>
      <c r="B949" s="24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4"/>
      <c r="CP949" s="24"/>
      <c r="CQ949" s="24"/>
      <c r="CR949" s="24"/>
      <c r="CS949" s="24"/>
      <c r="CT949" s="24"/>
      <c r="CU949" s="24"/>
      <c r="CV949" s="24"/>
      <c r="CW949" s="24"/>
      <c r="CX949" s="24"/>
      <c r="CY949" s="24"/>
      <c r="CZ949" s="24"/>
      <c r="DA949" s="24"/>
      <c r="DB949" s="24"/>
      <c r="DC949" s="24"/>
      <c r="DD949" s="24"/>
      <c r="DE949" s="24"/>
      <c r="DF949" s="24"/>
      <c r="DG949" s="24"/>
      <c r="DH949" s="24"/>
      <c r="DI949" s="24"/>
      <c r="DJ949" s="24"/>
      <c r="DK949" s="24"/>
      <c r="DL949" s="24"/>
      <c r="DM949" s="24"/>
      <c r="DN949" s="24"/>
      <c r="DO949" s="24"/>
      <c r="DP949" s="24"/>
      <c r="DQ949" s="24"/>
      <c r="DR949" s="24"/>
      <c r="DS949" s="24"/>
      <c r="DT949" s="24"/>
      <c r="DU949" s="24"/>
      <c r="DV949" s="24"/>
      <c r="DW949" s="24"/>
      <c r="DX949" s="24"/>
      <c r="DY949" s="24"/>
      <c r="DZ949" s="24"/>
      <c r="EA949" s="24"/>
      <c r="EB949" s="24"/>
      <c r="EC949" s="24"/>
      <c r="ED949" s="24"/>
      <c r="EE949" s="24"/>
      <c r="EF949" s="24"/>
      <c r="EG949" s="24"/>
      <c r="EH949" s="24"/>
      <c r="EI949" s="24"/>
      <c r="EJ949" s="24"/>
      <c r="EK949" s="24"/>
      <c r="EL949" s="24"/>
      <c r="EM949" s="24"/>
      <c r="EN949" s="24"/>
      <c r="EO949" s="24"/>
      <c r="EP949" s="24"/>
      <c r="EQ949" s="24"/>
      <c r="ER949" s="24"/>
      <c r="ES949" s="24"/>
      <c r="ET949" s="24"/>
      <c r="EU949" s="24"/>
      <c r="EV949" s="24"/>
      <c r="EW949" s="24"/>
      <c r="EX949" s="24"/>
      <c r="EY949" s="24"/>
      <c r="EZ949" s="24"/>
      <c r="FA949" s="24"/>
      <c r="FB949" s="24"/>
      <c r="FC949" s="24"/>
      <c r="FD949" s="24"/>
      <c r="FE949" s="24"/>
      <c r="FF949" s="24"/>
      <c r="FG949" s="24"/>
      <c r="FH949" s="24"/>
      <c r="FI949" s="24"/>
      <c r="FJ949" s="24"/>
      <c r="FK949" s="24"/>
      <c r="FL949" s="24"/>
      <c r="FM949" s="24"/>
      <c r="FN949" s="24"/>
      <c r="FO949" s="24"/>
      <c r="FP949" s="24"/>
      <c r="FQ949" s="24"/>
      <c r="FR949" s="24"/>
      <c r="FS949" s="24"/>
      <c r="FT949" s="24"/>
      <c r="FU949" s="24"/>
      <c r="FV949" s="24"/>
      <c r="FW949" s="24"/>
      <c r="FX949" s="24"/>
      <c r="FY949" s="24"/>
      <c r="FZ949" s="24"/>
      <c r="GA949" s="24"/>
      <c r="GB949" s="24"/>
      <c r="GC949" s="24"/>
      <c r="GD949" s="24"/>
      <c r="GE949" s="24"/>
      <c r="GF949" s="24"/>
      <c r="GG949" s="24"/>
      <c r="GH949" s="24"/>
      <c r="GI949" s="24"/>
      <c r="GJ949" s="24"/>
      <c r="GK949" s="24"/>
      <c r="GL949" s="24"/>
      <c r="GM949" s="24"/>
      <c r="GN949" s="24"/>
      <c r="GO949" s="24"/>
      <c r="GP949" s="24"/>
      <c r="GQ949" s="24"/>
      <c r="GR949" s="24"/>
      <c r="GS949" s="24"/>
      <c r="GT949" s="24"/>
      <c r="GU949" s="24"/>
      <c r="GV949" s="24"/>
      <c r="GW949" s="24"/>
      <c r="GX949" s="24"/>
      <c r="GY949" s="24"/>
      <c r="GZ949" s="24"/>
      <c r="HA949" s="24"/>
      <c r="HB949" s="24"/>
      <c r="HC949" s="24"/>
      <c r="HD949" s="24"/>
      <c r="HE949" s="24"/>
      <c r="HF949" s="24"/>
      <c r="HG949" s="24"/>
      <c r="HH949" s="24"/>
      <c r="HI949" s="24"/>
      <c r="HJ949" s="24"/>
      <c r="HK949" s="24"/>
      <c r="HL949" s="24"/>
      <c r="HM949" s="24"/>
      <c r="HN949" s="24"/>
      <c r="HO949" s="24"/>
      <c r="HP949" s="24"/>
      <c r="HQ949" s="24"/>
      <c r="HR949" s="24"/>
      <c r="HS949" s="24"/>
      <c r="HT949" s="24"/>
      <c r="HU949" s="24"/>
      <c r="HV949" s="24"/>
      <c r="HW949" s="24"/>
      <c r="HX949" s="24"/>
      <c r="HY949" s="24"/>
      <c r="HZ949" s="24"/>
      <c r="IA949" s="24"/>
      <c r="IB949" s="24"/>
      <c r="IC949" s="24"/>
      <c r="ID949" s="24"/>
      <c r="IE949" s="24"/>
      <c r="IF949" s="24"/>
      <c r="IG949" s="24"/>
      <c r="IH949" s="24"/>
      <c r="II949" s="24"/>
      <c r="IJ949" s="24"/>
      <c r="IK949" s="24"/>
      <c r="IL949" s="24"/>
      <c r="IM949" s="24"/>
      <c r="IN949" s="24"/>
      <c r="IO949" s="24"/>
      <c r="IP949" s="24"/>
      <c r="IQ949" s="24"/>
      <c r="IR949" s="24"/>
      <c r="IS949" s="24"/>
      <c r="IT949" s="24"/>
      <c r="IU949" s="24"/>
      <c r="IV949" s="24"/>
    </row>
    <row r="950" spans="1:256" s="22" customFormat="1" ht="11.25">
      <c r="A950" s="24"/>
      <c r="B950" s="24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  <c r="CN950" s="24"/>
      <c r="CO950" s="24"/>
      <c r="CP950" s="24"/>
      <c r="CQ950" s="24"/>
      <c r="CR950" s="24"/>
      <c r="CS950" s="24"/>
      <c r="CT950" s="24"/>
      <c r="CU950" s="24"/>
      <c r="CV950" s="24"/>
      <c r="CW950" s="24"/>
      <c r="CX950" s="24"/>
      <c r="CY950" s="24"/>
      <c r="CZ950" s="24"/>
      <c r="DA950" s="24"/>
      <c r="DB950" s="24"/>
      <c r="DC950" s="24"/>
      <c r="DD950" s="24"/>
      <c r="DE950" s="24"/>
      <c r="DF950" s="24"/>
      <c r="DG950" s="24"/>
      <c r="DH950" s="24"/>
      <c r="DI950" s="24"/>
      <c r="DJ950" s="24"/>
      <c r="DK950" s="24"/>
      <c r="DL950" s="24"/>
      <c r="DM950" s="24"/>
      <c r="DN950" s="24"/>
      <c r="DO950" s="24"/>
      <c r="DP950" s="24"/>
      <c r="DQ950" s="24"/>
      <c r="DR950" s="24"/>
      <c r="DS950" s="24"/>
      <c r="DT950" s="24"/>
      <c r="DU950" s="24"/>
      <c r="DV950" s="24"/>
      <c r="DW950" s="24"/>
      <c r="DX950" s="24"/>
      <c r="DY950" s="24"/>
      <c r="DZ950" s="24"/>
      <c r="EA950" s="24"/>
      <c r="EB950" s="24"/>
      <c r="EC950" s="24"/>
      <c r="ED950" s="24"/>
      <c r="EE950" s="24"/>
      <c r="EF950" s="24"/>
      <c r="EG950" s="24"/>
      <c r="EH950" s="24"/>
      <c r="EI950" s="24"/>
      <c r="EJ950" s="24"/>
      <c r="EK950" s="24"/>
      <c r="EL950" s="24"/>
      <c r="EM950" s="24"/>
      <c r="EN950" s="24"/>
      <c r="EO950" s="24"/>
      <c r="EP950" s="24"/>
      <c r="EQ950" s="24"/>
      <c r="ER950" s="24"/>
      <c r="ES950" s="24"/>
      <c r="ET950" s="24"/>
      <c r="EU950" s="24"/>
      <c r="EV950" s="24"/>
      <c r="EW950" s="24"/>
      <c r="EX950" s="24"/>
      <c r="EY950" s="24"/>
      <c r="EZ950" s="24"/>
      <c r="FA950" s="24"/>
      <c r="FB950" s="24"/>
      <c r="FC950" s="24"/>
      <c r="FD950" s="24"/>
      <c r="FE950" s="24"/>
      <c r="FF950" s="24"/>
      <c r="FG950" s="24"/>
      <c r="FH950" s="24"/>
      <c r="FI950" s="24"/>
      <c r="FJ950" s="24"/>
      <c r="FK950" s="24"/>
      <c r="FL950" s="24"/>
      <c r="FM950" s="24"/>
      <c r="FN950" s="24"/>
      <c r="FO950" s="24"/>
      <c r="FP950" s="24"/>
      <c r="FQ950" s="24"/>
      <c r="FR950" s="24"/>
      <c r="FS950" s="24"/>
      <c r="FT950" s="24"/>
      <c r="FU950" s="24"/>
      <c r="FV950" s="24"/>
      <c r="FW950" s="24"/>
      <c r="FX950" s="24"/>
      <c r="FY950" s="24"/>
      <c r="FZ950" s="24"/>
      <c r="GA950" s="24"/>
      <c r="GB950" s="24"/>
      <c r="GC950" s="24"/>
      <c r="GD950" s="24"/>
      <c r="GE950" s="24"/>
      <c r="GF950" s="24"/>
      <c r="GG950" s="24"/>
      <c r="GH950" s="24"/>
      <c r="GI950" s="24"/>
      <c r="GJ950" s="24"/>
      <c r="GK950" s="24"/>
      <c r="GL950" s="24"/>
      <c r="GM950" s="24"/>
      <c r="GN950" s="24"/>
      <c r="GO950" s="24"/>
      <c r="GP950" s="24"/>
      <c r="GQ950" s="24"/>
      <c r="GR950" s="24"/>
      <c r="GS950" s="24"/>
      <c r="GT950" s="24"/>
      <c r="GU950" s="24"/>
      <c r="GV950" s="24"/>
      <c r="GW950" s="24"/>
      <c r="GX950" s="24"/>
      <c r="GY950" s="24"/>
      <c r="GZ950" s="24"/>
      <c r="HA950" s="24"/>
      <c r="HB950" s="24"/>
      <c r="HC950" s="24"/>
      <c r="HD950" s="24"/>
      <c r="HE950" s="24"/>
      <c r="HF950" s="24"/>
      <c r="HG950" s="24"/>
      <c r="HH950" s="24"/>
      <c r="HI950" s="24"/>
      <c r="HJ950" s="24"/>
      <c r="HK950" s="24"/>
      <c r="HL950" s="24"/>
      <c r="HM950" s="24"/>
      <c r="HN950" s="24"/>
      <c r="HO950" s="24"/>
      <c r="HP950" s="24"/>
      <c r="HQ950" s="24"/>
      <c r="HR950" s="24"/>
      <c r="HS950" s="24"/>
      <c r="HT950" s="24"/>
      <c r="HU950" s="24"/>
      <c r="HV950" s="24"/>
      <c r="HW950" s="24"/>
      <c r="HX950" s="24"/>
      <c r="HY950" s="24"/>
      <c r="HZ950" s="24"/>
      <c r="IA950" s="24"/>
      <c r="IB950" s="24"/>
      <c r="IC950" s="24"/>
      <c r="ID950" s="24"/>
      <c r="IE950" s="24"/>
      <c r="IF950" s="24"/>
      <c r="IG950" s="24"/>
      <c r="IH950" s="24"/>
      <c r="II950" s="24"/>
      <c r="IJ950" s="24"/>
      <c r="IK950" s="24"/>
      <c r="IL950" s="24"/>
      <c r="IM950" s="24"/>
      <c r="IN950" s="24"/>
      <c r="IO950" s="24"/>
      <c r="IP950" s="24"/>
      <c r="IQ950" s="24"/>
      <c r="IR950" s="24"/>
      <c r="IS950" s="24"/>
      <c r="IT950" s="24"/>
      <c r="IU950" s="24"/>
      <c r="IV950" s="24"/>
    </row>
    <row r="951" spans="1:256" s="22" customFormat="1" ht="11.25">
      <c r="A951" s="24"/>
      <c r="B951" s="24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4"/>
      <c r="CP951" s="24"/>
      <c r="CQ951" s="24"/>
      <c r="CR951" s="24"/>
      <c r="CS951" s="24"/>
      <c r="CT951" s="24"/>
      <c r="CU951" s="24"/>
      <c r="CV951" s="24"/>
      <c r="CW951" s="24"/>
      <c r="CX951" s="24"/>
      <c r="CY951" s="24"/>
      <c r="CZ951" s="24"/>
      <c r="DA951" s="24"/>
      <c r="DB951" s="24"/>
      <c r="DC951" s="24"/>
      <c r="DD951" s="24"/>
      <c r="DE951" s="24"/>
      <c r="DF951" s="24"/>
      <c r="DG951" s="24"/>
      <c r="DH951" s="24"/>
      <c r="DI951" s="24"/>
      <c r="DJ951" s="24"/>
      <c r="DK951" s="24"/>
      <c r="DL951" s="24"/>
      <c r="DM951" s="24"/>
      <c r="DN951" s="24"/>
      <c r="DO951" s="24"/>
      <c r="DP951" s="24"/>
      <c r="DQ951" s="24"/>
      <c r="DR951" s="24"/>
      <c r="DS951" s="24"/>
      <c r="DT951" s="24"/>
      <c r="DU951" s="24"/>
      <c r="DV951" s="24"/>
      <c r="DW951" s="24"/>
      <c r="DX951" s="24"/>
      <c r="DY951" s="24"/>
      <c r="DZ951" s="24"/>
      <c r="EA951" s="24"/>
      <c r="EB951" s="24"/>
      <c r="EC951" s="24"/>
      <c r="ED951" s="24"/>
      <c r="EE951" s="24"/>
      <c r="EF951" s="24"/>
      <c r="EG951" s="24"/>
      <c r="EH951" s="24"/>
      <c r="EI951" s="24"/>
      <c r="EJ951" s="24"/>
      <c r="EK951" s="24"/>
      <c r="EL951" s="24"/>
      <c r="EM951" s="24"/>
      <c r="EN951" s="24"/>
      <c r="EO951" s="24"/>
      <c r="EP951" s="24"/>
      <c r="EQ951" s="24"/>
      <c r="ER951" s="24"/>
      <c r="ES951" s="24"/>
      <c r="ET951" s="24"/>
      <c r="EU951" s="24"/>
      <c r="EV951" s="24"/>
      <c r="EW951" s="24"/>
      <c r="EX951" s="24"/>
      <c r="EY951" s="24"/>
      <c r="EZ951" s="24"/>
      <c r="FA951" s="24"/>
      <c r="FB951" s="24"/>
      <c r="FC951" s="24"/>
      <c r="FD951" s="24"/>
      <c r="FE951" s="24"/>
      <c r="FF951" s="24"/>
      <c r="FG951" s="24"/>
      <c r="FH951" s="24"/>
      <c r="FI951" s="24"/>
      <c r="FJ951" s="24"/>
      <c r="FK951" s="24"/>
      <c r="FL951" s="24"/>
      <c r="FM951" s="24"/>
      <c r="FN951" s="24"/>
      <c r="FO951" s="24"/>
      <c r="FP951" s="24"/>
      <c r="FQ951" s="24"/>
      <c r="FR951" s="24"/>
      <c r="FS951" s="24"/>
      <c r="FT951" s="24"/>
      <c r="FU951" s="24"/>
      <c r="FV951" s="24"/>
      <c r="FW951" s="24"/>
      <c r="FX951" s="24"/>
      <c r="FY951" s="24"/>
      <c r="FZ951" s="24"/>
      <c r="GA951" s="24"/>
      <c r="GB951" s="24"/>
      <c r="GC951" s="24"/>
      <c r="GD951" s="24"/>
      <c r="GE951" s="24"/>
      <c r="GF951" s="24"/>
      <c r="GG951" s="24"/>
      <c r="GH951" s="24"/>
      <c r="GI951" s="24"/>
      <c r="GJ951" s="24"/>
      <c r="GK951" s="24"/>
      <c r="GL951" s="24"/>
      <c r="GM951" s="24"/>
      <c r="GN951" s="24"/>
      <c r="GO951" s="24"/>
      <c r="GP951" s="24"/>
      <c r="GQ951" s="24"/>
      <c r="GR951" s="24"/>
      <c r="GS951" s="24"/>
      <c r="GT951" s="24"/>
      <c r="GU951" s="24"/>
      <c r="GV951" s="24"/>
      <c r="GW951" s="24"/>
      <c r="GX951" s="24"/>
      <c r="GY951" s="24"/>
      <c r="GZ951" s="24"/>
      <c r="HA951" s="24"/>
      <c r="HB951" s="24"/>
      <c r="HC951" s="24"/>
      <c r="HD951" s="24"/>
      <c r="HE951" s="24"/>
      <c r="HF951" s="24"/>
      <c r="HG951" s="24"/>
      <c r="HH951" s="24"/>
      <c r="HI951" s="24"/>
      <c r="HJ951" s="24"/>
      <c r="HK951" s="24"/>
      <c r="HL951" s="24"/>
      <c r="HM951" s="24"/>
      <c r="HN951" s="24"/>
      <c r="HO951" s="24"/>
      <c r="HP951" s="24"/>
      <c r="HQ951" s="24"/>
      <c r="HR951" s="24"/>
      <c r="HS951" s="24"/>
      <c r="HT951" s="24"/>
      <c r="HU951" s="24"/>
      <c r="HV951" s="24"/>
      <c r="HW951" s="24"/>
      <c r="HX951" s="24"/>
      <c r="HY951" s="24"/>
      <c r="HZ951" s="24"/>
      <c r="IA951" s="24"/>
      <c r="IB951" s="24"/>
      <c r="IC951" s="24"/>
      <c r="ID951" s="24"/>
      <c r="IE951" s="24"/>
      <c r="IF951" s="24"/>
      <c r="IG951" s="24"/>
      <c r="IH951" s="24"/>
      <c r="II951" s="24"/>
      <c r="IJ951" s="24"/>
      <c r="IK951" s="24"/>
      <c r="IL951" s="24"/>
      <c r="IM951" s="24"/>
      <c r="IN951" s="24"/>
      <c r="IO951" s="24"/>
      <c r="IP951" s="24"/>
      <c r="IQ951" s="24"/>
      <c r="IR951" s="24"/>
      <c r="IS951" s="24"/>
      <c r="IT951" s="24"/>
      <c r="IU951" s="24"/>
      <c r="IV951" s="24"/>
    </row>
    <row r="952" spans="1:256" s="22" customFormat="1" ht="11.25">
      <c r="A952" s="24"/>
      <c r="B952" s="24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4"/>
      <c r="CP952" s="24"/>
      <c r="CQ952" s="24"/>
      <c r="CR952" s="24"/>
      <c r="CS952" s="24"/>
      <c r="CT952" s="24"/>
      <c r="CU952" s="24"/>
      <c r="CV952" s="24"/>
      <c r="CW952" s="24"/>
      <c r="CX952" s="24"/>
      <c r="CY952" s="24"/>
      <c r="CZ952" s="24"/>
      <c r="DA952" s="24"/>
      <c r="DB952" s="24"/>
      <c r="DC952" s="24"/>
      <c r="DD952" s="24"/>
      <c r="DE952" s="24"/>
      <c r="DF952" s="24"/>
      <c r="DG952" s="24"/>
      <c r="DH952" s="24"/>
      <c r="DI952" s="24"/>
      <c r="DJ952" s="24"/>
      <c r="DK952" s="24"/>
      <c r="DL952" s="24"/>
      <c r="DM952" s="24"/>
      <c r="DN952" s="24"/>
      <c r="DO952" s="24"/>
      <c r="DP952" s="24"/>
      <c r="DQ952" s="24"/>
      <c r="DR952" s="24"/>
      <c r="DS952" s="24"/>
      <c r="DT952" s="24"/>
      <c r="DU952" s="24"/>
      <c r="DV952" s="24"/>
      <c r="DW952" s="24"/>
      <c r="DX952" s="24"/>
      <c r="DY952" s="24"/>
      <c r="DZ952" s="24"/>
      <c r="EA952" s="24"/>
      <c r="EB952" s="24"/>
      <c r="EC952" s="24"/>
      <c r="ED952" s="24"/>
      <c r="EE952" s="24"/>
      <c r="EF952" s="24"/>
      <c r="EG952" s="24"/>
      <c r="EH952" s="24"/>
      <c r="EI952" s="24"/>
      <c r="EJ952" s="24"/>
      <c r="EK952" s="24"/>
      <c r="EL952" s="24"/>
      <c r="EM952" s="24"/>
      <c r="EN952" s="24"/>
      <c r="EO952" s="24"/>
      <c r="EP952" s="24"/>
      <c r="EQ952" s="24"/>
      <c r="ER952" s="24"/>
      <c r="ES952" s="24"/>
      <c r="ET952" s="24"/>
      <c r="EU952" s="24"/>
      <c r="EV952" s="24"/>
      <c r="EW952" s="24"/>
      <c r="EX952" s="24"/>
      <c r="EY952" s="24"/>
      <c r="EZ952" s="24"/>
      <c r="FA952" s="24"/>
      <c r="FB952" s="24"/>
      <c r="FC952" s="24"/>
      <c r="FD952" s="24"/>
      <c r="FE952" s="24"/>
      <c r="FF952" s="24"/>
      <c r="FG952" s="24"/>
      <c r="FH952" s="24"/>
      <c r="FI952" s="24"/>
      <c r="FJ952" s="24"/>
      <c r="FK952" s="24"/>
      <c r="FL952" s="24"/>
      <c r="FM952" s="24"/>
      <c r="FN952" s="24"/>
      <c r="FO952" s="24"/>
      <c r="FP952" s="24"/>
      <c r="FQ952" s="24"/>
      <c r="FR952" s="24"/>
      <c r="FS952" s="24"/>
      <c r="FT952" s="24"/>
      <c r="FU952" s="24"/>
      <c r="FV952" s="24"/>
      <c r="FW952" s="24"/>
      <c r="FX952" s="24"/>
      <c r="FY952" s="24"/>
      <c r="FZ952" s="24"/>
      <c r="GA952" s="24"/>
      <c r="GB952" s="24"/>
      <c r="GC952" s="24"/>
      <c r="GD952" s="24"/>
      <c r="GE952" s="24"/>
      <c r="GF952" s="24"/>
      <c r="GG952" s="24"/>
      <c r="GH952" s="24"/>
      <c r="GI952" s="24"/>
      <c r="GJ952" s="24"/>
      <c r="GK952" s="24"/>
      <c r="GL952" s="24"/>
      <c r="GM952" s="24"/>
      <c r="GN952" s="24"/>
      <c r="GO952" s="24"/>
      <c r="GP952" s="24"/>
      <c r="GQ952" s="24"/>
      <c r="GR952" s="24"/>
      <c r="GS952" s="24"/>
      <c r="GT952" s="24"/>
      <c r="GU952" s="24"/>
      <c r="GV952" s="24"/>
      <c r="GW952" s="24"/>
      <c r="GX952" s="24"/>
      <c r="GY952" s="24"/>
      <c r="GZ952" s="24"/>
      <c r="HA952" s="24"/>
      <c r="HB952" s="24"/>
      <c r="HC952" s="24"/>
      <c r="HD952" s="24"/>
      <c r="HE952" s="24"/>
      <c r="HF952" s="24"/>
      <c r="HG952" s="24"/>
      <c r="HH952" s="24"/>
      <c r="HI952" s="24"/>
      <c r="HJ952" s="24"/>
      <c r="HK952" s="24"/>
      <c r="HL952" s="24"/>
      <c r="HM952" s="24"/>
      <c r="HN952" s="24"/>
      <c r="HO952" s="24"/>
      <c r="HP952" s="24"/>
      <c r="HQ952" s="24"/>
      <c r="HR952" s="24"/>
      <c r="HS952" s="24"/>
      <c r="HT952" s="24"/>
      <c r="HU952" s="24"/>
      <c r="HV952" s="24"/>
      <c r="HW952" s="24"/>
      <c r="HX952" s="24"/>
      <c r="HY952" s="24"/>
      <c r="HZ952" s="24"/>
      <c r="IA952" s="24"/>
      <c r="IB952" s="24"/>
      <c r="IC952" s="24"/>
      <c r="ID952" s="24"/>
      <c r="IE952" s="24"/>
      <c r="IF952" s="24"/>
      <c r="IG952" s="24"/>
      <c r="IH952" s="24"/>
      <c r="II952" s="24"/>
      <c r="IJ952" s="24"/>
      <c r="IK952" s="24"/>
      <c r="IL952" s="24"/>
      <c r="IM952" s="24"/>
      <c r="IN952" s="24"/>
      <c r="IO952" s="24"/>
      <c r="IP952" s="24"/>
      <c r="IQ952" s="24"/>
      <c r="IR952" s="24"/>
      <c r="IS952" s="24"/>
      <c r="IT952" s="24"/>
      <c r="IU952" s="24"/>
      <c r="IV952" s="24"/>
    </row>
    <row r="953" spans="1:256" s="22" customFormat="1" ht="11.25">
      <c r="A953" s="24"/>
      <c r="B953" s="24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4"/>
      <c r="CP953" s="24"/>
      <c r="CQ953" s="24"/>
      <c r="CR953" s="24"/>
      <c r="CS953" s="24"/>
      <c r="CT953" s="24"/>
      <c r="CU953" s="24"/>
      <c r="CV953" s="24"/>
      <c r="CW953" s="24"/>
      <c r="CX953" s="24"/>
      <c r="CY953" s="24"/>
      <c r="CZ953" s="24"/>
      <c r="DA953" s="24"/>
      <c r="DB953" s="24"/>
      <c r="DC953" s="24"/>
      <c r="DD953" s="24"/>
      <c r="DE953" s="24"/>
      <c r="DF953" s="24"/>
      <c r="DG953" s="24"/>
      <c r="DH953" s="24"/>
      <c r="DI953" s="24"/>
      <c r="DJ953" s="24"/>
      <c r="DK953" s="24"/>
      <c r="DL953" s="24"/>
      <c r="DM953" s="24"/>
      <c r="DN953" s="24"/>
      <c r="DO953" s="24"/>
      <c r="DP953" s="24"/>
      <c r="DQ953" s="24"/>
      <c r="DR953" s="24"/>
      <c r="DS953" s="24"/>
      <c r="DT953" s="24"/>
      <c r="DU953" s="24"/>
      <c r="DV953" s="24"/>
      <c r="DW953" s="24"/>
      <c r="DX953" s="24"/>
      <c r="DY953" s="24"/>
      <c r="DZ953" s="24"/>
      <c r="EA953" s="24"/>
      <c r="EB953" s="24"/>
      <c r="EC953" s="24"/>
      <c r="ED953" s="24"/>
      <c r="EE953" s="24"/>
      <c r="EF953" s="24"/>
      <c r="EG953" s="24"/>
      <c r="EH953" s="24"/>
      <c r="EI953" s="24"/>
      <c r="EJ953" s="24"/>
      <c r="EK953" s="24"/>
      <c r="EL953" s="24"/>
      <c r="EM953" s="24"/>
      <c r="EN953" s="24"/>
      <c r="EO953" s="24"/>
      <c r="EP953" s="24"/>
      <c r="EQ953" s="24"/>
      <c r="ER953" s="24"/>
      <c r="ES953" s="24"/>
      <c r="ET953" s="24"/>
      <c r="EU953" s="24"/>
      <c r="EV953" s="24"/>
      <c r="EW953" s="24"/>
      <c r="EX953" s="24"/>
      <c r="EY953" s="24"/>
      <c r="EZ953" s="24"/>
      <c r="FA953" s="24"/>
      <c r="FB953" s="24"/>
      <c r="FC953" s="24"/>
      <c r="FD953" s="24"/>
      <c r="FE953" s="24"/>
      <c r="FF953" s="24"/>
      <c r="FG953" s="24"/>
      <c r="FH953" s="24"/>
      <c r="FI953" s="24"/>
      <c r="FJ953" s="24"/>
      <c r="FK953" s="24"/>
      <c r="FL953" s="24"/>
      <c r="FM953" s="24"/>
      <c r="FN953" s="24"/>
      <c r="FO953" s="24"/>
      <c r="FP953" s="24"/>
      <c r="FQ953" s="24"/>
      <c r="FR953" s="24"/>
      <c r="FS953" s="24"/>
      <c r="FT953" s="24"/>
      <c r="FU953" s="24"/>
      <c r="FV953" s="24"/>
      <c r="FW953" s="24"/>
      <c r="FX953" s="24"/>
      <c r="FY953" s="24"/>
      <c r="FZ953" s="24"/>
      <c r="GA953" s="24"/>
      <c r="GB953" s="24"/>
      <c r="GC953" s="24"/>
      <c r="GD953" s="24"/>
      <c r="GE953" s="24"/>
      <c r="GF953" s="24"/>
      <c r="GG953" s="24"/>
      <c r="GH953" s="24"/>
      <c r="GI953" s="24"/>
      <c r="GJ953" s="24"/>
      <c r="GK953" s="24"/>
      <c r="GL953" s="24"/>
      <c r="GM953" s="24"/>
      <c r="GN953" s="24"/>
      <c r="GO953" s="24"/>
      <c r="GP953" s="24"/>
      <c r="GQ953" s="24"/>
      <c r="GR953" s="24"/>
      <c r="GS953" s="24"/>
      <c r="GT953" s="24"/>
      <c r="GU953" s="24"/>
      <c r="GV953" s="24"/>
      <c r="GW953" s="24"/>
      <c r="GX953" s="24"/>
      <c r="GY953" s="24"/>
      <c r="GZ953" s="24"/>
      <c r="HA953" s="24"/>
      <c r="HB953" s="24"/>
      <c r="HC953" s="24"/>
      <c r="HD953" s="24"/>
      <c r="HE953" s="24"/>
      <c r="HF953" s="24"/>
      <c r="HG953" s="24"/>
      <c r="HH953" s="24"/>
      <c r="HI953" s="24"/>
      <c r="HJ953" s="24"/>
      <c r="HK953" s="24"/>
      <c r="HL953" s="24"/>
      <c r="HM953" s="24"/>
      <c r="HN953" s="24"/>
      <c r="HO953" s="24"/>
      <c r="HP953" s="24"/>
      <c r="HQ953" s="24"/>
      <c r="HR953" s="24"/>
      <c r="HS953" s="24"/>
      <c r="HT953" s="24"/>
      <c r="HU953" s="24"/>
      <c r="HV953" s="24"/>
      <c r="HW953" s="24"/>
      <c r="HX953" s="24"/>
      <c r="HY953" s="24"/>
      <c r="HZ953" s="24"/>
      <c r="IA953" s="24"/>
      <c r="IB953" s="24"/>
      <c r="IC953" s="24"/>
      <c r="ID953" s="24"/>
      <c r="IE953" s="24"/>
      <c r="IF953" s="24"/>
      <c r="IG953" s="24"/>
      <c r="IH953" s="24"/>
      <c r="II953" s="24"/>
      <c r="IJ953" s="24"/>
      <c r="IK953" s="24"/>
      <c r="IL953" s="24"/>
      <c r="IM953" s="24"/>
      <c r="IN953" s="24"/>
      <c r="IO953" s="24"/>
      <c r="IP953" s="24"/>
      <c r="IQ953" s="24"/>
      <c r="IR953" s="24"/>
      <c r="IS953" s="24"/>
      <c r="IT953" s="24"/>
      <c r="IU953" s="24"/>
      <c r="IV953" s="24"/>
    </row>
    <row r="954" spans="1:256" s="22" customFormat="1" ht="11.25">
      <c r="A954" s="24"/>
      <c r="B954" s="24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4"/>
      <c r="CP954" s="24"/>
      <c r="CQ954" s="24"/>
      <c r="CR954" s="24"/>
      <c r="CS954" s="24"/>
      <c r="CT954" s="24"/>
      <c r="CU954" s="24"/>
      <c r="CV954" s="24"/>
      <c r="CW954" s="24"/>
      <c r="CX954" s="24"/>
      <c r="CY954" s="24"/>
      <c r="CZ954" s="24"/>
      <c r="DA954" s="24"/>
      <c r="DB954" s="24"/>
      <c r="DC954" s="24"/>
      <c r="DD954" s="24"/>
      <c r="DE954" s="24"/>
      <c r="DF954" s="24"/>
      <c r="DG954" s="24"/>
      <c r="DH954" s="24"/>
      <c r="DI954" s="24"/>
      <c r="DJ954" s="24"/>
      <c r="DK954" s="24"/>
      <c r="DL954" s="24"/>
      <c r="DM954" s="24"/>
      <c r="DN954" s="24"/>
      <c r="DO954" s="24"/>
      <c r="DP954" s="24"/>
      <c r="DQ954" s="24"/>
      <c r="DR954" s="24"/>
      <c r="DS954" s="24"/>
      <c r="DT954" s="24"/>
      <c r="DU954" s="24"/>
      <c r="DV954" s="24"/>
      <c r="DW954" s="24"/>
      <c r="DX954" s="24"/>
      <c r="DY954" s="24"/>
      <c r="DZ954" s="24"/>
      <c r="EA954" s="24"/>
      <c r="EB954" s="24"/>
      <c r="EC954" s="24"/>
      <c r="ED954" s="24"/>
      <c r="EE954" s="24"/>
      <c r="EF954" s="24"/>
      <c r="EG954" s="24"/>
      <c r="EH954" s="24"/>
      <c r="EI954" s="24"/>
      <c r="EJ954" s="24"/>
      <c r="EK954" s="24"/>
      <c r="EL954" s="24"/>
      <c r="EM954" s="24"/>
      <c r="EN954" s="24"/>
      <c r="EO954" s="24"/>
      <c r="EP954" s="24"/>
      <c r="EQ954" s="24"/>
      <c r="ER954" s="24"/>
      <c r="ES954" s="24"/>
      <c r="ET954" s="24"/>
      <c r="EU954" s="24"/>
      <c r="EV954" s="24"/>
      <c r="EW954" s="24"/>
      <c r="EX954" s="24"/>
      <c r="EY954" s="24"/>
      <c r="EZ954" s="24"/>
      <c r="FA954" s="24"/>
      <c r="FB954" s="24"/>
      <c r="FC954" s="24"/>
      <c r="FD954" s="24"/>
      <c r="FE954" s="24"/>
      <c r="FF954" s="24"/>
      <c r="FG954" s="24"/>
      <c r="FH954" s="24"/>
      <c r="FI954" s="24"/>
      <c r="FJ954" s="24"/>
      <c r="FK954" s="24"/>
      <c r="FL954" s="24"/>
      <c r="FM954" s="24"/>
      <c r="FN954" s="24"/>
      <c r="FO954" s="24"/>
      <c r="FP954" s="24"/>
      <c r="FQ954" s="24"/>
      <c r="FR954" s="24"/>
      <c r="FS954" s="24"/>
      <c r="FT954" s="24"/>
      <c r="FU954" s="24"/>
      <c r="FV954" s="24"/>
      <c r="FW954" s="24"/>
      <c r="FX954" s="24"/>
      <c r="FY954" s="24"/>
      <c r="FZ954" s="24"/>
      <c r="GA954" s="24"/>
      <c r="GB954" s="24"/>
      <c r="GC954" s="24"/>
      <c r="GD954" s="24"/>
      <c r="GE954" s="24"/>
      <c r="GF954" s="24"/>
      <c r="GG954" s="24"/>
      <c r="GH954" s="24"/>
      <c r="GI954" s="24"/>
      <c r="GJ954" s="24"/>
      <c r="GK954" s="24"/>
      <c r="GL954" s="24"/>
      <c r="GM954" s="24"/>
      <c r="GN954" s="24"/>
      <c r="GO954" s="24"/>
      <c r="GP954" s="24"/>
      <c r="GQ954" s="24"/>
      <c r="GR954" s="24"/>
      <c r="GS954" s="24"/>
      <c r="GT954" s="24"/>
      <c r="GU954" s="24"/>
      <c r="GV954" s="24"/>
      <c r="GW954" s="24"/>
      <c r="GX954" s="24"/>
      <c r="GY954" s="24"/>
      <c r="GZ954" s="24"/>
      <c r="HA954" s="24"/>
      <c r="HB954" s="24"/>
      <c r="HC954" s="24"/>
      <c r="HD954" s="24"/>
      <c r="HE954" s="24"/>
      <c r="HF954" s="24"/>
      <c r="HG954" s="24"/>
      <c r="HH954" s="24"/>
      <c r="HI954" s="24"/>
      <c r="HJ954" s="24"/>
      <c r="HK954" s="24"/>
      <c r="HL954" s="24"/>
      <c r="HM954" s="24"/>
      <c r="HN954" s="24"/>
      <c r="HO954" s="24"/>
      <c r="HP954" s="24"/>
      <c r="HQ954" s="24"/>
      <c r="HR954" s="24"/>
      <c r="HS954" s="24"/>
      <c r="HT954" s="24"/>
      <c r="HU954" s="24"/>
      <c r="HV954" s="24"/>
      <c r="HW954" s="24"/>
      <c r="HX954" s="24"/>
      <c r="HY954" s="24"/>
      <c r="HZ954" s="24"/>
      <c r="IA954" s="24"/>
      <c r="IB954" s="24"/>
      <c r="IC954" s="24"/>
      <c r="ID954" s="24"/>
      <c r="IE954" s="24"/>
      <c r="IF954" s="24"/>
      <c r="IG954" s="24"/>
      <c r="IH954" s="24"/>
      <c r="II954" s="24"/>
      <c r="IJ954" s="24"/>
      <c r="IK954" s="24"/>
      <c r="IL954" s="24"/>
      <c r="IM954" s="24"/>
      <c r="IN954" s="24"/>
      <c r="IO954" s="24"/>
      <c r="IP954" s="24"/>
      <c r="IQ954" s="24"/>
      <c r="IR954" s="24"/>
      <c r="IS954" s="24"/>
      <c r="IT954" s="24"/>
      <c r="IU954" s="24"/>
      <c r="IV954" s="24"/>
    </row>
    <row r="955" spans="1:256" s="22" customFormat="1" ht="11.25">
      <c r="A955" s="24"/>
      <c r="B955" s="24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4"/>
      <c r="CP955" s="24"/>
      <c r="CQ955" s="24"/>
      <c r="CR955" s="24"/>
      <c r="CS955" s="24"/>
      <c r="CT955" s="24"/>
      <c r="CU955" s="24"/>
      <c r="CV955" s="24"/>
      <c r="CW955" s="24"/>
      <c r="CX955" s="24"/>
      <c r="CY955" s="24"/>
      <c r="CZ955" s="24"/>
      <c r="DA955" s="24"/>
      <c r="DB955" s="24"/>
      <c r="DC955" s="24"/>
      <c r="DD955" s="24"/>
      <c r="DE955" s="24"/>
      <c r="DF955" s="24"/>
      <c r="DG955" s="24"/>
      <c r="DH955" s="24"/>
      <c r="DI955" s="24"/>
      <c r="DJ955" s="24"/>
      <c r="DK955" s="24"/>
      <c r="DL955" s="24"/>
      <c r="DM955" s="24"/>
      <c r="DN955" s="24"/>
      <c r="DO955" s="24"/>
      <c r="DP955" s="24"/>
      <c r="DQ955" s="24"/>
      <c r="DR955" s="24"/>
      <c r="DS955" s="24"/>
      <c r="DT955" s="24"/>
      <c r="DU955" s="24"/>
      <c r="DV955" s="24"/>
      <c r="DW955" s="24"/>
      <c r="DX955" s="24"/>
      <c r="DY955" s="24"/>
      <c r="DZ955" s="24"/>
      <c r="EA955" s="24"/>
      <c r="EB955" s="24"/>
      <c r="EC955" s="24"/>
      <c r="ED955" s="24"/>
      <c r="EE955" s="24"/>
      <c r="EF955" s="24"/>
      <c r="EG955" s="24"/>
      <c r="EH955" s="24"/>
      <c r="EI955" s="24"/>
      <c r="EJ955" s="24"/>
      <c r="EK955" s="24"/>
      <c r="EL955" s="24"/>
      <c r="EM955" s="24"/>
      <c r="EN955" s="24"/>
      <c r="EO955" s="24"/>
      <c r="EP955" s="24"/>
      <c r="EQ955" s="24"/>
      <c r="ER955" s="24"/>
      <c r="ES955" s="24"/>
      <c r="ET955" s="24"/>
      <c r="EU955" s="24"/>
      <c r="EV955" s="24"/>
      <c r="EW955" s="24"/>
      <c r="EX955" s="24"/>
      <c r="EY955" s="24"/>
      <c r="EZ955" s="24"/>
      <c r="FA955" s="24"/>
      <c r="FB955" s="24"/>
      <c r="FC955" s="24"/>
      <c r="FD955" s="24"/>
      <c r="FE955" s="24"/>
      <c r="FF955" s="24"/>
      <c r="FG955" s="24"/>
      <c r="FH955" s="24"/>
      <c r="FI955" s="24"/>
      <c r="FJ955" s="24"/>
      <c r="FK955" s="24"/>
      <c r="FL955" s="24"/>
      <c r="FM955" s="24"/>
      <c r="FN955" s="24"/>
      <c r="FO955" s="24"/>
      <c r="FP955" s="24"/>
      <c r="FQ955" s="24"/>
      <c r="FR955" s="24"/>
      <c r="FS955" s="24"/>
      <c r="FT955" s="24"/>
      <c r="FU955" s="24"/>
      <c r="FV955" s="24"/>
      <c r="FW955" s="24"/>
      <c r="FX955" s="24"/>
      <c r="FY955" s="24"/>
      <c r="FZ955" s="24"/>
      <c r="GA955" s="24"/>
      <c r="GB955" s="24"/>
      <c r="GC955" s="24"/>
      <c r="GD955" s="24"/>
      <c r="GE955" s="24"/>
      <c r="GF955" s="24"/>
      <c r="GG955" s="24"/>
      <c r="GH955" s="24"/>
      <c r="GI955" s="24"/>
      <c r="GJ955" s="24"/>
      <c r="GK955" s="24"/>
      <c r="GL955" s="24"/>
      <c r="GM955" s="24"/>
      <c r="GN955" s="24"/>
      <c r="GO955" s="24"/>
      <c r="GP955" s="24"/>
      <c r="GQ955" s="24"/>
      <c r="GR955" s="24"/>
      <c r="GS955" s="24"/>
      <c r="GT955" s="24"/>
      <c r="GU955" s="24"/>
      <c r="GV955" s="24"/>
      <c r="GW955" s="24"/>
      <c r="GX955" s="24"/>
      <c r="GY955" s="24"/>
      <c r="GZ955" s="24"/>
      <c r="HA955" s="24"/>
      <c r="HB955" s="24"/>
      <c r="HC955" s="24"/>
      <c r="HD955" s="24"/>
      <c r="HE955" s="24"/>
      <c r="HF955" s="24"/>
      <c r="HG955" s="24"/>
      <c r="HH955" s="24"/>
      <c r="HI955" s="24"/>
      <c r="HJ955" s="24"/>
      <c r="HK955" s="24"/>
      <c r="HL955" s="24"/>
      <c r="HM955" s="24"/>
      <c r="HN955" s="24"/>
      <c r="HO955" s="24"/>
      <c r="HP955" s="24"/>
      <c r="HQ955" s="24"/>
      <c r="HR955" s="24"/>
      <c r="HS955" s="24"/>
      <c r="HT955" s="24"/>
      <c r="HU955" s="24"/>
      <c r="HV955" s="24"/>
      <c r="HW955" s="24"/>
      <c r="HX955" s="24"/>
      <c r="HY955" s="24"/>
      <c r="HZ955" s="24"/>
      <c r="IA955" s="24"/>
      <c r="IB955" s="24"/>
      <c r="IC955" s="24"/>
      <c r="ID955" s="24"/>
      <c r="IE955" s="24"/>
      <c r="IF955" s="24"/>
      <c r="IG955" s="24"/>
      <c r="IH955" s="24"/>
      <c r="II955" s="24"/>
      <c r="IJ955" s="24"/>
      <c r="IK955" s="24"/>
      <c r="IL955" s="24"/>
      <c r="IM955" s="24"/>
      <c r="IN955" s="24"/>
      <c r="IO955" s="24"/>
      <c r="IP955" s="24"/>
      <c r="IQ955" s="24"/>
      <c r="IR955" s="24"/>
      <c r="IS955" s="24"/>
      <c r="IT955" s="24"/>
      <c r="IU955" s="24"/>
      <c r="IV955" s="24"/>
    </row>
    <row r="956" spans="1:256" s="22" customFormat="1" ht="11.25">
      <c r="A956" s="24"/>
      <c r="B956" s="24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4"/>
      <c r="CP956" s="24"/>
      <c r="CQ956" s="24"/>
      <c r="CR956" s="24"/>
      <c r="CS956" s="24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4"/>
      <c r="DG956" s="24"/>
      <c r="DH956" s="24"/>
      <c r="DI956" s="24"/>
      <c r="DJ956" s="24"/>
      <c r="DK956" s="24"/>
      <c r="DL956" s="24"/>
      <c r="DM956" s="24"/>
      <c r="DN956" s="24"/>
      <c r="DO956" s="24"/>
      <c r="DP956" s="24"/>
      <c r="DQ956" s="24"/>
      <c r="DR956" s="24"/>
      <c r="DS956" s="24"/>
      <c r="DT956" s="24"/>
      <c r="DU956" s="24"/>
      <c r="DV956" s="24"/>
      <c r="DW956" s="24"/>
      <c r="DX956" s="24"/>
      <c r="DY956" s="24"/>
      <c r="DZ956" s="24"/>
      <c r="EA956" s="24"/>
      <c r="EB956" s="24"/>
      <c r="EC956" s="24"/>
      <c r="ED956" s="24"/>
      <c r="EE956" s="24"/>
      <c r="EF956" s="24"/>
      <c r="EG956" s="24"/>
      <c r="EH956" s="24"/>
      <c r="EI956" s="24"/>
      <c r="EJ956" s="24"/>
      <c r="EK956" s="24"/>
      <c r="EL956" s="24"/>
      <c r="EM956" s="24"/>
      <c r="EN956" s="24"/>
      <c r="EO956" s="24"/>
      <c r="EP956" s="24"/>
      <c r="EQ956" s="24"/>
      <c r="ER956" s="24"/>
      <c r="ES956" s="24"/>
      <c r="ET956" s="24"/>
      <c r="EU956" s="24"/>
      <c r="EV956" s="24"/>
      <c r="EW956" s="24"/>
      <c r="EX956" s="24"/>
      <c r="EY956" s="24"/>
      <c r="EZ956" s="24"/>
      <c r="FA956" s="24"/>
      <c r="FB956" s="24"/>
      <c r="FC956" s="24"/>
      <c r="FD956" s="24"/>
      <c r="FE956" s="24"/>
      <c r="FF956" s="24"/>
      <c r="FG956" s="24"/>
      <c r="FH956" s="24"/>
      <c r="FI956" s="24"/>
      <c r="FJ956" s="24"/>
      <c r="FK956" s="24"/>
      <c r="FL956" s="24"/>
      <c r="FM956" s="24"/>
      <c r="FN956" s="24"/>
      <c r="FO956" s="24"/>
      <c r="FP956" s="24"/>
      <c r="FQ956" s="24"/>
      <c r="FR956" s="24"/>
      <c r="FS956" s="24"/>
      <c r="FT956" s="24"/>
      <c r="FU956" s="24"/>
      <c r="FV956" s="24"/>
      <c r="FW956" s="24"/>
      <c r="FX956" s="24"/>
      <c r="FY956" s="24"/>
      <c r="FZ956" s="24"/>
      <c r="GA956" s="24"/>
      <c r="GB956" s="24"/>
      <c r="GC956" s="24"/>
      <c r="GD956" s="24"/>
      <c r="GE956" s="24"/>
      <c r="GF956" s="24"/>
      <c r="GG956" s="24"/>
      <c r="GH956" s="24"/>
      <c r="GI956" s="24"/>
      <c r="GJ956" s="24"/>
      <c r="GK956" s="24"/>
      <c r="GL956" s="24"/>
      <c r="GM956" s="24"/>
      <c r="GN956" s="24"/>
      <c r="GO956" s="24"/>
      <c r="GP956" s="24"/>
      <c r="GQ956" s="24"/>
      <c r="GR956" s="24"/>
      <c r="GS956" s="24"/>
      <c r="GT956" s="24"/>
      <c r="GU956" s="24"/>
      <c r="GV956" s="24"/>
      <c r="GW956" s="24"/>
      <c r="GX956" s="24"/>
      <c r="GY956" s="24"/>
      <c r="GZ956" s="24"/>
      <c r="HA956" s="24"/>
      <c r="HB956" s="24"/>
      <c r="HC956" s="24"/>
      <c r="HD956" s="24"/>
      <c r="HE956" s="24"/>
      <c r="HF956" s="24"/>
      <c r="HG956" s="24"/>
      <c r="HH956" s="24"/>
      <c r="HI956" s="24"/>
      <c r="HJ956" s="24"/>
      <c r="HK956" s="24"/>
      <c r="HL956" s="24"/>
      <c r="HM956" s="24"/>
      <c r="HN956" s="24"/>
      <c r="HO956" s="24"/>
      <c r="HP956" s="24"/>
      <c r="HQ956" s="24"/>
      <c r="HR956" s="24"/>
      <c r="HS956" s="24"/>
      <c r="HT956" s="24"/>
      <c r="HU956" s="24"/>
      <c r="HV956" s="24"/>
      <c r="HW956" s="24"/>
      <c r="HX956" s="24"/>
      <c r="HY956" s="24"/>
      <c r="HZ956" s="24"/>
      <c r="IA956" s="24"/>
      <c r="IB956" s="24"/>
      <c r="IC956" s="24"/>
      <c r="ID956" s="24"/>
      <c r="IE956" s="24"/>
      <c r="IF956" s="24"/>
      <c r="IG956" s="24"/>
      <c r="IH956" s="24"/>
      <c r="II956" s="24"/>
      <c r="IJ956" s="24"/>
      <c r="IK956" s="24"/>
      <c r="IL956" s="24"/>
      <c r="IM956" s="24"/>
      <c r="IN956" s="24"/>
      <c r="IO956" s="24"/>
      <c r="IP956" s="24"/>
      <c r="IQ956" s="24"/>
      <c r="IR956" s="24"/>
      <c r="IS956" s="24"/>
      <c r="IT956" s="24"/>
      <c r="IU956" s="24"/>
      <c r="IV956" s="24"/>
    </row>
    <row r="957" spans="1:256" s="22" customFormat="1" ht="11.25">
      <c r="A957" s="24"/>
      <c r="B957" s="24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4"/>
      <c r="CP957" s="24"/>
      <c r="CQ957" s="24"/>
      <c r="CR957" s="24"/>
      <c r="CS957" s="24"/>
      <c r="CT957" s="24"/>
      <c r="CU957" s="24"/>
      <c r="CV957" s="24"/>
      <c r="CW957" s="24"/>
      <c r="CX957" s="24"/>
      <c r="CY957" s="24"/>
      <c r="CZ957" s="24"/>
      <c r="DA957" s="24"/>
      <c r="DB957" s="24"/>
      <c r="DC957" s="24"/>
      <c r="DD957" s="24"/>
      <c r="DE957" s="24"/>
      <c r="DF957" s="24"/>
      <c r="DG957" s="24"/>
      <c r="DH957" s="24"/>
      <c r="DI957" s="24"/>
      <c r="DJ957" s="24"/>
      <c r="DK957" s="24"/>
      <c r="DL957" s="24"/>
      <c r="DM957" s="24"/>
      <c r="DN957" s="24"/>
      <c r="DO957" s="24"/>
      <c r="DP957" s="24"/>
      <c r="DQ957" s="24"/>
      <c r="DR957" s="24"/>
      <c r="DS957" s="24"/>
      <c r="DT957" s="24"/>
      <c r="DU957" s="24"/>
      <c r="DV957" s="24"/>
      <c r="DW957" s="24"/>
      <c r="DX957" s="24"/>
      <c r="DY957" s="24"/>
      <c r="DZ957" s="24"/>
      <c r="EA957" s="24"/>
      <c r="EB957" s="24"/>
      <c r="EC957" s="24"/>
      <c r="ED957" s="24"/>
      <c r="EE957" s="24"/>
      <c r="EF957" s="24"/>
      <c r="EG957" s="24"/>
      <c r="EH957" s="24"/>
      <c r="EI957" s="24"/>
      <c r="EJ957" s="24"/>
      <c r="EK957" s="24"/>
      <c r="EL957" s="24"/>
      <c r="EM957" s="24"/>
      <c r="EN957" s="24"/>
      <c r="EO957" s="24"/>
      <c r="EP957" s="24"/>
      <c r="EQ957" s="24"/>
      <c r="ER957" s="24"/>
      <c r="ES957" s="24"/>
      <c r="ET957" s="24"/>
      <c r="EU957" s="24"/>
      <c r="EV957" s="24"/>
      <c r="EW957" s="24"/>
      <c r="EX957" s="24"/>
      <c r="EY957" s="24"/>
      <c r="EZ957" s="24"/>
      <c r="FA957" s="24"/>
      <c r="FB957" s="24"/>
      <c r="FC957" s="24"/>
      <c r="FD957" s="24"/>
      <c r="FE957" s="24"/>
      <c r="FF957" s="24"/>
      <c r="FG957" s="24"/>
      <c r="FH957" s="24"/>
      <c r="FI957" s="24"/>
      <c r="FJ957" s="24"/>
      <c r="FK957" s="24"/>
      <c r="FL957" s="24"/>
      <c r="FM957" s="24"/>
      <c r="FN957" s="24"/>
      <c r="FO957" s="24"/>
      <c r="FP957" s="24"/>
      <c r="FQ957" s="24"/>
      <c r="FR957" s="24"/>
      <c r="FS957" s="24"/>
      <c r="FT957" s="24"/>
      <c r="FU957" s="24"/>
      <c r="FV957" s="24"/>
      <c r="FW957" s="24"/>
      <c r="FX957" s="24"/>
      <c r="FY957" s="24"/>
      <c r="FZ957" s="24"/>
      <c r="GA957" s="24"/>
      <c r="GB957" s="24"/>
      <c r="GC957" s="24"/>
      <c r="GD957" s="24"/>
      <c r="GE957" s="24"/>
      <c r="GF957" s="24"/>
      <c r="GG957" s="24"/>
      <c r="GH957" s="24"/>
      <c r="GI957" s="24"/>
      <c r="GJ957" s="24"/>
      <c r="GK957" s="24"/>
      <c r="GL957" s="24"/>
      <c r="GM957" s="24"/>
      <c r="GN957" s="24"/>
      <c r="GO957" s="24"/>
      <c r="GP957" s="24"/>
      <c r="GQ957" s="24"/>
      <c r="GR957" s="24"/>
      <c r="GS957" s="24"/>
      <c r="GT957" s="24"/>
      <c r="GU957" s="24"/>
      <c r="GV957" s="24"/>
      <c r="GW957" s="24"/>
      <c r="GX957" s="24"/>
      <c r="GY957" s="24"/>
      <c r="GZ957" s="24"/>
      <c r="HA957" s="24"/>
      <c r="HB957" s="24"/>
      <c r="HC957" s="24"/>
      <c r="HD957" s="24"/>
      <c r="HE957" s="24"/>
      <c r="HF957" s="24"/>
      <c r="HG957" s="24"/>
      <c r="HH957" s="24"/>
      <c r="HI957" s="24"/>
      <c r="HJ957" s="24"/>
      <c r="HK957" s="24"/>
      <c r="HL957" s="24"/>
      <c r="HM957" s="24"/>
      <c r="HN957" s="24"/>
      <c r="HO957" s="24"/>
      <c r="HP957" s="24"/>
      <c r="HQ957" s="24"/>
      <c r="HR957" s="24"/>
      <c r="HS957" s="24"/>
      <c r="HT957" s="24"/>
      <c r="HU957" s="24"/>
      <c r="HV957" s="24"/>
      <c r="HW957" s="24"/>
      <c r="HX957" s="24"/>
      <c r="HY957" s="24"/>
      <c r="HZ957" s="24"/>
      <c r="IA957" s="24"/>
      <c r="IB957" s="24"/>
      <c r="IC957" s="24"/>
      <c r="ID957" s="24"/>
      <c r="IE957" s="24"/>
      <c r="IF957" s="24"/>
      <c r="IG957" s="24"/>
      <c r="IH957" s="24"/>
      <c r="II957" s="24"/>
      <c r="IJ957" s="24"/>
      <c r="IK957" s="24"/>
      <c r="IL957" s="24"/>
      <c r="IM957" s="24"/>
      <c r="IN957" s="24"/>
      <c r="IO957" s="24"/>
      <c r="IP957" s="24"/>
      <c r="IQ957" s="24"/>
      <c r="IR957" s="24"/>
      <c r="IS957" s="24"/>
      <c r="IT957" s="24"/>
      <c r="IU957" s="24"/>
      <c r="IV957" s="24"/>
    </row>
    <row r="958" spans="1:256" s="22" customFormat="1" ht="11.25">
      <c r="A958" s="24"/>
      <c r="B958" s="24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4"/>
      <c r="CO958" s="24"/>
      <c r="CP958" s="24"/>
      <c r="CQ958" s="24"/>
      <c r="CR958" s="24"/>
      <c r="CS958" s="24"/>
      <c r="CT958" s="24"/>
      <c r="CU958" s="24"/>
      <c r="CV958" s="24"/>
      <c r="CW958" s="24"/>
      <c r="CX958" s="24"/>
      <c r="CY958" s="24"/>
      <c r="CZ958" s="24"/>
      <c r="DA958" s="24"/>
      <c r="DB958" s="24"/>
      <c r="DC958" s="24"/>
      <c r="DD958" s="24"/>
      <c r="DE958" s="24"/>
      <c r="DF958" s="24"/>
      <c r="DG958" s="24"/>
      <c r="DH958" s="24"/>
      <c r="DI958" s="24"/>
      <c r="DJ958" s="24"/>
      <c r="DK958" s="24"/>
      <c r="DL958" s="24"/>
      <c r="DM958" s="24"/>
      <c r="DN958" s="24"/>
      <c r="DO958" s="24"/>
      <c r="DP958" s="24"/>
      <c r="DQ958" s="24"/>
      <c r="DR958" s="24"/>
      <c r="DS958" s="24"/>
      <c r="DT958" s="24"/>
      <c r="DU958" s="24"/>
      <c r="DV958" s="24"/>
      <c r="DW958" s="24"/>
      <c r="DX958" s="24"/>
      <c r="DY958" s="24"/>
      <c r="DZ958" s="24"/>
      <c r="EA958" s="24"/>
      <c r="EB958" s="24"/>
      <c r="EC958" s="24"/>
      <c r="ED958" s="24"/>
      <c r="EE958" s="24"/>
      <c r="EF958" s="24"/>
      <c r="EG958" s="24"/>
      <c r="EH958" s="24"/>
      <c r="EI958" s="24"/>
      <c r="EJ958" s="24"/>
      <c r="EK958" s="24"/>
      <c r="EL958" s="24"/>
      <c r="EM958" s="24"/>
      <c r="EN958" s="24"/>
      <c r="EO958" s="24"/>
      <c r="EP958" s="24"/>
      <c r="EQ958" s="24"/>
      <c r="ER958" s="24"/>
      <c r="ES958" s="24"/>
      <c r="ET958" s="24"/>
      <c r="EU958" s="24"/>
      <c r="EV958" s="24"/>
      <c r="EW958" s="24"/>
      <c r="EX958" s="24"/>
      <c r="EY958" s="24"/>
      <c r="EZ958" s="24"/>
      <c r="FA958" s="24"/>
      <c r="FB958" s="24"/>
      <c r="FC958" s="24"/>
      <c r="FD958" s="24"/>
      <c r="FE958" s="24"/>
      <c r="FF958" s="24"/>
      <c r="FG958" s="24"/>
      <c r="FH958" s="24"/>
      <c r="FI958" s="24"/>
      <c r="FJ958" s="24"/>
      <c r="FK958" s="24"/>
      <c r="FL958" s="24"/>
      <c r="FM958" s="24"/>
      <c r="FN958" s="24"/>
      <c r="FO958" s="24"/>
      <c r="FP958" s="24"/>
      <c r="FQ958" s="24"/>
      <c r="FR958" s="24"/>
      <c r="FS958" s="24"/>
      <c r="FT958" s="24"/>
      <c r="FU958" s="24"/>
      <c r="FV958" s="24"/>
      <c r="FW958" s="24"/>
      <c r="FX958" s="24"/>
      <c r="FY958" s="24"/>
      <c r="FZ958" s="24"/>
      <c r="GA958" s="24"/>
      <c r="GB958" s="24"/>
      <c r="GC958" s="24"/>
      <c r="GD958" s="24"/>
      <c r="GE958" s="24"/>
      <c r="GF958" s="24"/>
      <c r="GG958" s="24"/>
      <c r="GH958" s="24"/>
      <c r="GI958" s="24"/>
      <c r="GJ958" s="24"/>
      <c r="GK958" s="24"/>
      <c r="GL958" s="24"/>
      <c r="GM958" s="24"/>
      <c r="GN958" s="24"/>
      <c r="GO958" s="24"/>
      <c r="GP958" s="24"/>
      <c r="GQ958" s="24"/>
      <c r="GR958" s="24"/>
      <c r="GS958" s="24"/>
      <c r="GT958" s="24"/>
      <c r="GU958" s="24"/>
      <c r="GV958" s="24"/>
      <c r="GW958" s="24"/>
      <c r="GX958" s="24"/>
      <c r="GY958" s="24"/>
      <c r="GZ958" s="24"/>
      <c r="HA958" s="24"/>
      <c r="HB958" s="24"/>
      <c r="HC958" s="24"/>
      <c r="HD958" s="24"/>
      <c r="HE958" s="24"/>
      <c r="HF958" s="24"/>
      <c r="HG958" s="24"/>
      <c r="HH958" s="24"/>
      <c r="HI958" s="24"/>
      <c r="HJ958" s="24"/>
      <c r="HK958" s="24"/>
      <c r="HL958" s="24"/>
      <c r="HM958" s="24"/>
      <c r="HN958" s="24"/>
      <c r="HO958" s="24"/>
      <c r="HP958" s="24"/>
      <c r="HQ958" s="24"/>
      <c r="HR958" s="24"/>
      <c r="HS958" s="24"/>
      <c r="HT958" s="24"/>
      <c r="HU958" s="24"/>
      <c r="HV958" s="24"/>
      <c r="HW958" s="24"/>
      <c r="HX958" s="24"/>
      <c r="HY958" s="24"/>
      <c r="HZ958" s="24"/>
      <c r="IA958" s="24"/>
      <c r="IB958" s="24"/>
      <c r="IC958" s="24"/>
      <c r="ID958" s="24"/>
      <c r="IE958" s="24"/>
      <c r="IF958" s="24"/>
      <c r="IG958" s="24"/>
      <c r="IH958" s="24"/>
      <c r="II958" s="24"/>
      <c r="IJ958" s="24"/>
      <c r="IK958" s="24"/>
      <c r="IL958" s="24"/>
      <c r="IM958" s="24"/>
      <c r="IN958" s="24"/>
      <c r="IO958" s="24"/>
      <c r="IP958" s="24"/>
      <c r="IQ958" s="24"/>
      <c r="IR958" s="24"/>
      <c r="IS958" s="24"/>
      <c r="IT958" s="24"/>
      <c r="IU958" s="24"/>
      <c r="IV958" s="24"/>
    </row>
    <row r="959" spans="1:256" s="22" customFormat="1" ht="11.25">
      <c r="A959" s="24"/>
      <c r="B959" s="24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4"/>
      <c r="CP959" s="24"/>
      <c r="CQ959" s="24"/>
      <c r="CR959" s="24"/>
      <c r="CS959" s="24"/>
      <c r="CT959" s="24"/>
      <c r="CU959" s="24"/>
      <c r="CV959" s="24"/>
      <c r="CW959" s="24"/>
      <c r="CX959" s="24"/>
      <c r="CY959" s="24"/>
      <c r="CZ959" s="24"/>
      <c r="DA959" s="24"/>
      <c r="DB959" s="24"/>
      <c r="DC959" s="24"/>
      <c r="DD959" s="24"/>
      <c r="DE959" s="24"/>
      <c r="DF959" s="24"/>
      <c r="DG959" s="24"/>
      <c r="DH959" s="24"/>
      <c r="DI959" s="24"/>
      <c r="DJ959" s="24"/>
      <c r="DK959" s="24"/>
      <c r="DL959" s="24"/>
      <c r="DM959" s="24"/>
      <c r="DN959" s="24"/>
      <c r="DO959" s="24"/>
      <c r="DP959" s="24"/>
      <c r="DQ959" s="24"/>
      <c r="DR959" s="24"/>
      <c r="DS959" s="24"/>
      <c r="DT959" s="24"/>
      <c r="DU959" s="24"/>
      <c r="DV959" s="24"/>
      <c r="DW959" s="24"/>
      <c r="DX959" s="24"/>
      <c r="DY959" s="24"/>
      <c r="DZ959" s="24"/>
      <c r="EA959" s="24"/>
      <c r="EB959" s="24"/>
      <c r="EC959" s="24"/>
      <c r="ED959" s="24"/>
      <c r="EE959" s="24"/>
      <c r="EF959" s="24"/>
      <c r="EG959" s="24"/>
      <c r="EH959" s="24"/>
      <c r="EI959" s="24"/>
      <c r="EJ959" s="24"/>
      <c r="EK959" s="24"/>
      <c r="EL959" s="24"/>
      <c r="EM959" s="24"/>
      <c r="EN959" s="24"/>
      <c r="EO959" s="24"/>
      <c r="EP959" s="24"/>
      <c r="EQ959" s="24"/>
      <c r="ER959" s="24"/>
      <c r="ES959" s="24"/>
      <c r="ET959" s="24"/>
      <c r="EU959" s="24"/>
      <c r="EV959" s="24"/>
      <c r="EW959" s="24"/>
      <c r="EX959" s="24"/>
      <c r="EY959" s="24"/>
      <c r="EZ959" s="24"/>
      <c r="FA959" s="24"/>
      <c r="FB959" s="24"/>
      <c r="FC959" s="24"/>
      <c r="FD959" s="24"/>
      <c r="FE959" s="24"/>
      <c r="FF959" s="24"/>
      <c r="FG959" s="24"/>
      <c r="FH959" s="24"/>
      <c r="FI959" s="24"/>
      <c r="FJ959" s="24"/>
      <c r="FK959" s="24"/>
      <c r="FL959" s="24"/>
      <c r="FM959" s="24"/>
      <c r="FN959" s="24"/>
      <c r="FO959" s="24"/>
      <c r="FP959" s="24"/>
      <c r="FQ959" s="24"/>
      <c r="FR959" s="24"/>
      <c r="FS959" s="24"/>
      <c r="FT959" s="24"/>
      <c r="FU959" s="24"/>
      <c r="FV959" s="24"/>
      <c r="FW959" s="24"/>
      <c r="FX959" s="24"/>
      <c r="FY959" s="24"/>
      <c r="FZ959" s="24"/>
      <c r="GA959" s="24"/>
      <c r="GB959" s="24"/>
      <c r="GC959" s="24"/>
      <c r="GD959" s="24"/>
      <c r="GE959" s="24"/>
      <c r="GF959" s="24"/>
      <c r="GG959" s="24"/>
      <c r="GH959" s="24"/>
      <c r="GI959" s="24"/>
      <c r="GJ959" s="24"/>
      <c r="GK959" s="24"/>
      <c r="GL959" s="24"/>
      <c r="GM959" s="24"/>
      <c r="GN959" s="24"/>
      <c r="GO959" s="24"/>
      <c r="GP959" s="24"/>
      <c r="GQ959" s="24"/>
      <c r="GR959" s="24"/>
      <c r="GS959" s="24"/>
      <c r="GT959" s="24"/>
      <c r="GU959" s="24"/>
      <c r="GV959" s="24"/>
      <c r="GW959" s="24"/>
      <c r="GX959" s="24"/>
      <c r="GY959" s="24"/>
      <c r="GZ959" s="24"/>
      <c r="HA959" s="24"/>
      <c r="HB959" s="24"/>
      <c r="HC959" s="24"/>
      <c r="HD959" s="24"/>
      <c r="HE959" s="24"/>
      <c r="HF959" s="24"/>
      <c r="HG959" s="24"/>
      <c r="HH959" s="24"/>
      <c r="HI959" s="24"/>
      <c r="HJ959" s="24"/>
      <c r="HK959" s="24"/>
      <c r="HL959" s="24"/>
      <c r="HM959" s="24"/>
      <c r="HN959" s="24"/>
      <c r="HO959" s="24"/>
      <c r="HP959" s="24"/>
      <c r="HQ959" s="24"/>
      <c r="HR959" s="24"/>
      <c r="HS959" s="24"/>
      <c r="HT959" s="24"/>
      <c r="HU959" s="24"/>
      <c r="HV959" s="24"/>
      <c r="HW959" s="24"/>
      <c r="HX959" s="24"/>
      <c r="HY959" s="24"/>
      <c r="HZ959" s="24"/>
      <c r="IA959" s="24"/>
      <c r="IB959" s="24"/>
      <c r="IC959" s="24"/>
      <c r="ID959" s="24"/>
      <c r="IE959" s="24"/>
      <c r="IF959" s="24"/>
      <c r="IG959" s="24"/>
      <c r="IH959" s="24"/>
      <c r="II959" s="24"/>
      <c r="IJ959" s="24"/>
      <c r="IK959" s="24"/>
      <c r="IL959" s="24"/>
      <c r="IM959" s="24"/>
      <c r="IN959" s="24"/>
      <c r="IO959" s="24"/>
      <c r="IP959" s="24"/>
      <c r="IQ959" s="24"/>
      <c r="IR959" s="24"/>
      <c r="IS959" s="24"/>
      <c r="IT959" s="24"/>
      <c r="IU959" s="24"/>
      <c r="IV959" s="24"/>
    </row>
    <row r="960" spans="1:256" s="22" customFormat="1" ht="11.25">
      <c r="A960" s="24"/>
      <c r="B960" s="24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4"/>
      <c r="CP960" s="24"/>
      <c r="CQ960" s="24"/>
      <c r="CR960" s="24"/>
      <c r="CS960" s="24"/>
      <c r="CT960" s="24"/>
      <c r="CU960" s="24"/>
      <c r="CV960" s="24"/>
      <c r="CW960" s="24"/>
      <c r="CX960" s="24"/>
      <c r="CY960" s="24"/>
      <c r="CZ960" s="24"/>
      <c r="DA960" s="24"/>
      <c r="DB960" s="24"/>
      <c r="DC960" s="24"/>
      <c r="DD960" s="24"/>
      <c r="DE960" s="24"/>
      <c r="DF960" s="24"/>
      <c r="DG960" s="24"/>
      <c r="DH960" s="24"/>
      <c r="DI960" s="24"/>
      <c r="DJ960" s="24"/>
      <c r="DK960" s="24"/>
      <c r="DL960" s="24"/>
      <c r="DM960" s="24"/>
      <c r="DN960" s="24"/>
      <c r="DO960" s="24"/>
      <c r="DP960" s="24"/>
      <c r="DQ960" s="24"/>
      <c r="DR960" s="24"/>
      <c r="DS960" s="24"/>
      <c r="DT960" s="24"/>
      <c r="DU960" s="24"/>
      <c r="DV960" s="24"/>
      <c r="DW960" s="24"/>
      <c r="DX960" s="24"/>
      <c r="DY960" s="24"/>
      <c r="DZ960" s="24"/>
      <c r="EA960" s="24"/>
      <c r="EB960" s="24"/>
      <c r="EC960" s="24"/>
      <c r="ED960" s="24"/>
      <c r="EE960" s="24"/>
      <c r="EF960" s="24"/>
      <c r="EG960" s="24"/>
      <c r="EH960" s="24"/>
      <c r="EI960" s="24"/>
      <c r="EJ960" s="24"/>
      <c r="EK960" s="24"/>
      <c r="EL960" s="24"/>
      <c r="EM960" s="24"/>
      <c r="EN960" s="24"/>
      <c r="EO960" s="24"/>
      <c r="EP960" s="24"/>
      <c r="EQ960" s="24"/>
      <c r="ER960" s="24"/>
      <c r="ES960" s="24"/>
      <c r="ET960" s="24"/>
      <c r="EU960" s="24"/>
      <c r="EV960" s="24"/>
      <c r="EW960" s="24"/>
      <c r="EX960" s="24"/>
      <c r="EY960" s="24"/>
      <c r="EZ960" s="24"/>
      <c r="FA960" s="24"/>
      <c r="FB960" s="24"/>
      <c r="FC960" s="24"/>
      <c r="FD960" s="24"/>
      <c r="FE960" s="24"/>
      <c r="FF960" s="24"/>
      <c r="FG960" s="24"/>
      <c r="FH960" s="24"/>
      <c r="FI960" s="24"/>
      <c r="FJ960" s="24"/>
      <c r="FK960" s="24"/>
      <c r="FL960" s="24"/>
      <c r="FM960" s="24"/>
      <c r="FN960" s="24"/>
      <c r="FO960" s="24"/>
      <c r="FP960" s="24"/>
      <c r="FQ960" s="24"/>
      <c r="FR960" s="24"/>
      <c r="FS960" s="24"/>
      <c r="FT960" s="24"/>
      <c r="FU960" s="24"/>
      <c r="FV960" s="24"/>
      <c r="FW960" s="24"/>
      <c r="FX960" s="24"/>
      <c r="FY960" s="24"/>
      <c r="FZ960" s="24"/>
      <c r="GA960" s="24"/>
      <c r="GB960" s="24"/>
      <c r="GC960" s="24"/>
      <c r="GD960" s="24"/>
      <c r="GE960" s="24"/>
      <c r="GF960" s="24"/>
      <c r="GG960" s="24"/>
      <c r="GH960" s="24"/>
      <c r="GI960" s="24"/>
      <c r="GJ960" s="24"/>
      <c r="GK960" s="24"/>
      <c r="GL960" s="24"/>
      <c r="GM960" s="24"/>
      <c r="GN960" s="24"/>
      <c r="GO960" s="24"/>
      <c r="GP960" s="24"/>
      <c r="GQ960" s="24"/>
      <c r="GR960" s="24"/>
      <c r="GS960" s="24"/>
      <c r="GT960" s="24"/>
      <c r="GU960" s="24"/>
      <c r="GV960" s="24"/>
      <c r="GW960" s="24"/>
      <c r="GX960" s="24"/>
      <c r="GY960" s="24"/>
      <c r="GZ960" s="24"/>
      <c r="HA960" s="24"/>
      <c r="HB960" s="24"/>
      <c r="HC960" s="24"/>
      <c r="HD960" s="24"/>
      <c r="HE960" s="24"/>
      <c r="HF960" s="24"/>
      <c r="HG960" s="24"/>
      <c r="HH960" s="24"/>
      <c r="HI960" s="24"/>
      <c r="HJ960" s="24"/>
      <c r="HK960" s="24"/>
      <c r="HL960" s="24"/>
      <c r="HM960" s="24"/>
      <c r="HN960" s="24"/>
      <c r="HO960" s="24"/>
      <c r="HP960" s="24"/>
      <c r="HQ960" s="24"/>
      <c r="HR960" s="24"/>
      <c r="HS960" s="24"/>
      <c r="HT960" s="24"/>
      <c r="HU960" s="24"/>
      <c r="HV960" s="24"/>
      <c r="HW960" s="24"/>
      <c r="HX960" s="24"/>
      <c r="HY960" s="24"/>
      <c r="HZ960" s="24"/>
      <c r="IA960" s="24"/>
      <c r="IB960" s="24"/>
      <c r="IC960" s="24"/>
      <c r="ID960" s="24"/>
      <c r="IE960" s="24"/>
      <c r="IF960" s="24"/>
      <c r="IG960" s="24"/>
      <c r="IH960" s="24"/>
      <c r="II960" s="24"/>
      <c r="IJ960" s="24"/>
      <c r="IK960" s="24"/>
      <c r="IL960" s="24"/>
      <c r="IM960" s="24"/>
      <c r="IN960" s="24"/>
      <c r="IO960" s="24"/>
      <c r="IP960" s="24"/>
      <c r="IQ960" s="24"/>
      <c r="IR960" s="24"/>
      <c r="IS960" s="24"/>
      <c r="IT960" s="24"/>
      <c r="IU960" s="24"/>
      <c r="IV960" s="24"/>
    </row>
    <row r="961" spans="1:256" s="22" customFormat="1" ht="11.25">
      <c r="A961" s="24"/>
      <c r="B961" s="24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4"/>
      <c r="CP961" s="24"/>
      <c r="CQ961" s="24"/>
      <c r="CR961" s="24"/>
      <c r="CS961" s="24"/>
      <c r="CT961" s="24"/>
      <c r="CU961" s="24"/>
      <c r="CV961" s="24"/>
      <c r="CW961" s="24"/>
      <c r="CX961" s="24"/>
      <c r="CY961" s="24"/>
      <c r="CZ961" s="24"/>
      <c r="DA961" s="24"/>
      <c r="DB961" s="24"/>
      <c r="DC961" s="24"/>
      <c r="DD961" s="24"/>
      <c r="DE961" s="24"/>
      <c r="DF961" s="24"/>
      <c r="DG961" s="24"/>
      <c r="DH961" s="24"/>
      <c r="DI961" s="24"/>
      <c r="DJ961" s="24"/>
      <c r="DK961" s="24"/>
      <c r="DL961" s="24"/>
      <c r="DM961" s="24"/>
      <c r="DN961" s="24"/>
      <c r="DO961" s="24"/>
      <c r="DP961" s="24"/>
      <c r="DQ961" s="24"/>
      <c r="DR961" s="24"/>
      <c r="DS961" s="24"/>
      <c r="DT961" s="24"/>
      <c r="DU961" s="24"/>
      <c r="DV961" s="24"/>
      <c r="DW961" s="24"/>
      <c r="DX961" s="24"/>
      <c r="DY961" s="24"/>
      <c r="DZ961" s="24"/>
      <c r="EA961" s="24"/>
      <c r="EB961" s="24"/>
      <c r="EC961" s="24"/>
      <c r="ED961" s="24"/>
      <c r="EE961" s="24"/>
      <c r="EF961" s="24"/>
      <c r="EG961" s="24"/>
      <c r="EH961" s="24"/>
      <c r="EI961" s="24"/>
      <c r="EJ961" s="24"/>
      <c r="EK961" s="24"/>
      <c r="EL961" s="24"/>
      <c r="EM961" s="24"/>
      <c r="EN961" s="24"/>
      <c r="EO961" s="24"/>
      <c r="EP961" s="24"/>
      <c r="EQ961" s="24"/>
      <c r="ER961" s="24"/>
      <c r="ES961" s="24"/>
      <c r="ET961" s="24"/>
      <c r="EU961" s="24"/>
      <c r="EV961" s="24"/>
      <c r="EW961" s="24"/>
      <c r="EX961" s="24"/>
      <c r="EY961" s="24"/>
      <c r="EZ961" s="24"/>
      <c r="FA961" s="24"/>
      <c r="FB961" s="24"/>
      <c r="FC961" s="24"/>
      <c r="FD961" s="24"/>
      <c r="FE961" s="24"/>
      <c r="FF961" s="24"/>
      <c r="FG961" s="24"/>
      <c r="FH961" s="24"/>
      <c r="FI961" s="24"/>
      <c r="FJ961" s="24"/>
      <c r="FK961" s="24"/>
      <c r="FL961" s="24"/>
      <c r="FM961" s="24"/>
      <c r="FN961" s="24"/>
      <c r="FO961" s="24"/>
      <c r="FP961" s="24"/>
      <c r="FQ961" s="24"/>
      <c r="FR961" s="24"/>
      <c r="FS961" s="24"/>
      <c r="FT961" s="24"/>
      <c r="FU961" s="24"/>
      <c r="FV961" s="24"/>
      <c r="FW961" s="24"/>
      <c r="FX961" s="24"/>
      <c r="FY961" s="24"/>
      <c r="FZ961" s="24"/>
      <c r="GA961" s="24"/>
      <c r="GB961" s="24"/>
      <c r="GC961" s="24"/>
      <c r="GD961" s="24"/>
      <c r="GE961" s="24"/>
      <c r="GF961" s="24"/>
      <c r="GG961" s="24"/>
      <c r="GH961" s="24"/>
      <c r="GI961" s="24"/>
      <c r="GJ961" s="24"/>
      <c r="GK961" s="24"/>
      <c r="GL961" s="24"/>
      <c r="GM961" s="24"/>
      <c r="GN961" s="24"/>
      <c r="GO961" s="24"/>
      <c r="GP961" s="24"/>
      <c r="GQ961" s="24"/>
      <c r="GR961" s="24"/>
      <c r="GS961" s="24"/>
      <c r="GT961" s="24"/>
      <c r="GU961" s="24"/>
      <c r="GV961" s="24"/>
      <c r="GW961" s="24"/>
      <c r="GX961" s="24"/>
      <c r="GY961" s="24"/>
      <c r="GZ961" s="24"/>
      <c r="HA961" s="24"/>
      <c r="HB961" s="24"/>
      <c r="HC961" s="24"/>
      <c r="HD961" s="24"/>
      <c r="HE961" s="24"/>
      <c r="HF961" s="24"/>
      <c r="HG961" s="24"/>
      <c r="HH961" s="24"/>
      <c r="HI961" s="24"/>
      <c r="HJ961" s="24"/>
      <c r="HK961" s="24"/>
      <c r="HL961" s="24"/>
      <c r="HM961" s="24"/>
      <c r="HN961" s="24"/>
      <c r="HO961" s="24"/>
      <c r="HP961" s="24"/>
      <c r="HQ961" s="24"/>
      <c r="HR961" s="24"/>
      <c r="HS961" s="24"/>
      <c r="HT961" s="24"/>
      <c r="HU961" s="24"/>
      <c r="HV961" s="24"/>
      <c r="HW961" s="24"/>
      <c r="HX961" s="24"/>
      <c r="HY961" s="24"/>
      <c r="HZ961" s="24"/>
      <c r="IA961" s="24"/>
      <c r="IB961" s="24"/>
      <c r="IC961" s="24"/>
      <c r="ID961" s="24"/>
      <c r="IE961" s="24"/>
      <c r="IF961" s="24"/>
      <c r="IG961" s="24"/>
      <c r="IH961" s="24"/>
      <c r="II961" s="24"/>
      <c r="IJ961" s="24"/>
      <c r="IK961" s="24"/>
      <c r="IL961" s="24"/>
      <c r="IM961" s="24"/>
      <c r="IN961" s="24"/>
      <c r="IO961" s="24"/>
      <c r="IP961" s="24"/>
      <c r="IQ961" s="24"/>
      <c r="IR961" s="24"/>
      <c r="IS961" s="24"/>
      <c r="IT961" s="24"/>
      <c r="IU961" s="24"/>
      <c r="IV961" s="24"/>
    </row>
    <row r="962" spans="1:256" s="22" customFormat="1" ht="11.25">
      <c r="A962" s="24"/>
      <c r="B962" s="24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4"/>
      <c r="CP962" s="24"/>
      <c r="CQ962" s="24"/>
      <c r="CR962" s="24"/>
      <c r="CS962" s="24"/>
      <c r="CT962" s="24"/>
      <c r="CU962" s="24"/>
      <c r="CV962" s="24"/>
      <c r="CW962" s="24"/>
      <c r="CX962" s="24"/>
      <c r="CY962" s="24"/>
      <c r="CZ962" s="24"/>
      <c r="DA962" s="24"/>
      <c r="DB962" s="24"/>
      <c r="DC962" s="24"/>
      <c r="DD962" s="24"/>
      <c r="DE962" s="24"/>
      <c r="DF962" s="24"/>
      <c r="DG962" s="24"/>
      <c r="DH962" s="24"/>
      <c r="DI962" s="24"/>
      <c r="DJ962" s="24"/>
      <c r="DK962" s="24"/>
      <c r="DL962" s="24"/>
      <c r="DM962" s="24"/>
      <c r="DN962" s="24"/>
      <c r="DO962" s="24"/>
      <c r="DP962" s="24"/>
      <c r="DQ962" s="24"/>
      <c r="DR962" s="24"/>
      <c r="DS962" s="24"/>
      <c r="DT962" s="24"/>
      <c r="DU962" s="24"/>
      <c r="DV962" s="24"/>
      <c r="DW962" s="24"/>
      <c r="DX962" s="24"/>
      <c r="DY962" s="24"/>
      <c r="DZ962" s="24"/>
      <c r="EA962" s="24"/>
      <c r="EB962" s="24"/>
      <c r="EC962" s="24"/>
      <c r="ED962" s="24"/>
      <c r="EE962" s="24"/>
      <c r="EF962" s="24"/>
      <c r="EG962" s="24"/>
      <c r="EH962" s="24"/>
      <c r="EI962" s="24"/>
      <c r="EJ962" s="24"/>
      <c r="EK962" s="24"/>
      <c r="EL962" s="24"/>
      <c r="EM962" s="24"/>
      <c r="EN962" s="24"/>
      <c r="EO962" s="24"/>
      <c r="EP962" s="24"/>
      <c r="EQ962" s="24"/>
      <c r="ER962" s="24"/>
      <c r="ES962" s="24"/>
      <c r="ET962" s="24"/>
      <c r="EU962" s="24"/>
      <c r="EV962" s="24"/>
      <c r="EW962" s="24"/>
      <c r="EX962" s="24"/>
      <c r="EY962" s="24"/>
      <c r="EZ962" s="24"/>
      <c r="FA962" s="24"/>
      <c r="FB962" s="24"/>
      <c r="FC962" s="24"/>
      <c r="FD962" s="24"/>
      <c r="FE962" s="24"/>
      <c r="FF962" s="24"/>
      <c r="FG962" s="24"/>
      <c r="FH962" s="24"/>
      <c r="FI962" s="24"/>
      <c r="FJ962" s="24"/>
      <c r="FK962" s="24"/>
      <c r="FL962" s="24"/>
      <c r="FM962" s="24"/>
      <c r="FN962" s="24"/>
      <c r="FO962" s="24"/>
      <c r="FP962" s="24"/>
      <c r="FQ962" s="24"/>
      <c r="FR962" s="24"/>
      <c r="FS962" s="24"/>
      <c r="FT962" s="24"/>
      <c r="FU962" s="24"/>
      <c r="FV962" s="24"/>
      <c r="FW962" s="24"/>
      <c r="FX962" s="24"/>
      <c r="FY962" s="24"/>
      <c r="FZ962" s="24"/>
      <c r="GA962" s="24"/>
      <c r="GB962" s="24"/>
      <c r="GC962" s="24"/>
      <c r="GD962" s="24"/>
      <c r="GE962" s="24"/>
      <c r="GF962" s="24"/>
      <c r="GG962" s="24"/>
      <c r="GH962" s="24"/>
      <c r="GI962" s="24"/>
      <c r="GJ962" s="24"/>
      <c r="GK962" s="24"/>
      <c r="GL962" s="24"/>
      <c r="GM962" s="24"/>
      <c r="GN962" s="24"/>
      <c r="GO962" s="24"/>
      <c r="GP962" s="24"/>
      <c r="GQ962" s="24"/>
      <c r="GR962" s="24"/>
      <c r="GS962" s="24"/>
      <c r="GT962" s="24"/>
      <c r="GU962" s="24"/>
      <c r="GV962" s="24"/>
      <c r="GW962" s="24"/>
      <c r="GX962" s="24"/>
      <c r="GY962" s="24"/>
      <c r="GZ962" s="24"/>
      <c r="HA962" s="24"/>
      <c r="HB962" s="24"/>
      <c r="HC962" s="24"/>
      <c r="HD962" s="24"/>
      <c r="HE962" s="24"/>
      <c r="HF962" s="24"/>
      <c r="HG962" s="24"/>
      <c r="HH962" s="24"/>
      <c r="HI962" s="24"/>
      <c r="HJ962" s="24"/>
      <c r="HK962" s="24"/>
      <c r="HL962" s="24"/>
      <c r="HM962" s="24"/>
      <c r="HN962" s="24"/>
      <c r="HO962" s="24"/>
      <c r="HP962" s="24"/>
      <c r="HQ962" s="24"/>
      <c r="HR962" s="24"/>
      <c r="HS962" s="24"/>
      <c r="HT962" s="24"/>
      <c r="HU962" s="24"/>
      <c r="HV962" s="24"/>
      <c r="HW962" s="24"/>
      <c r="HX962" s="24"/>
      <c r="HY962" s="24"/>
      <c r="HZ962" s="24"/>
      <c r="IA962" s="24"/>
      <c r="IB962" s="24"/>
      <c r="IC962" s="24"/>
      <c r="ID962" s="24"/>
      <c r="IE962" s="24"/>
      <c r="IF962" s="24"/>
      <c r="IG962" s="24"/>
      <c r="IH962" s="24"/>
      <c r="II962" s="24"/>
      <c r="IJ962" s="24"/>
      <c r="IK962" s="24"/>
      <c r="IL962" s="24"/>
      <c r="IM962" s="24"/>
      <c r="IN962" s="24"/>
      <c r="IO962" s="24"/>
      <c r="IP962" s="24"/>
      <c r="IQ962" s="24"/>
      <c r="IR962" s="24"/>
      <c r="IS962" s="24"/>
      <c r="IT962" s="24"/>
      <c r="IU962" s="24"/>
      <c r="IV962" s="24"/>
    </row>
    <row r="963" spans="1:256" s="22" customFormat="1" ht="11.25">
      <c r="A963" s="24"/>
      <c r="B963" s="24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  <c r="CN963" s="24"/>
      <c r="CO963" s="24"/>
      <c r="CP963" s="24"/>
      <c r="CQ963" s="24"/>
      <c r="CR963" s="24"/>
      <c r="CS963" s="24"/>
      <c r="CT963" s="24"/>
      <c r="CU963" s="24"/>
      <c r="CV963" s="24"/>
      <c r="CW963" s="24"/>
      <c r="CX963" s="24"/>
      <c r="CY963" s="24"/>
      <c r="CZ963" s="24"/>
      <c r="DA963" s="24"/>
      <c r="DB963" s="24"/>
      <c r="DC963" s="24"/>
      <c r="DD963" s="24"/>
      <c r="DE963" s="24"/>
      <c r="DF963" s="24"/>
      <c r="DG963" s="24"/>
      <c r="DH963" s="24"/>
      <c r="DI963" s="24"/>
      <c r="DJ963" s="24"/>
      <c r="DK963" s="24"/>
      <c r="DL963" s="24"/>
      <c r="DM963" s="24"/>
      <c r="DN963" s="24"/>
      <c r="DO963" s="24"/>
      <c r="DP963" s="24"/>
      <c r="DQ963" s="24"/>
      <c r="DR963" s="24"/>
      <c r="DS963" s="24"/>
      <c r="DT963" s="24"/>
      <c r="DU963" s="24"/>
      <c r="DV963" s="24"/>
      <c r="DW963" s="24"/>
      <c r="DX963" s="24"/>
      <c r="DY963" s="24"/>
      <c r="DZ963" s="24"/>
      <c r="EA963" s="24"/>
      <c r="EB963" s="24"/>
      <c r="EC963" s="24"/>
      <c r="ED963" s="24"/>
      <c r="EE963" s="24"/>
      <c r="EF963" s="24"/>
      <c r="EG963" s="24"/>
      <c r="EH963" s="24"/>
      <c r="EI963" s="24"/>
      <c r="EJ963" s="24"/>
      <c r="EK963" s="24"/>
      <c r="EL963" s="24"/>
      <c r="EM963" s="24"/>
      <c r="EN963" s="24"/>
      <c r="EO963" s="24"/>
      <c r="EP963" s="24"/>
      <c r="EQ963" s="24"/>
      <c r="ER963" s="24"/>
      <c r="ES963" s="24"/>
      <c r="ET963" s="24"/>
      <c r="EU963" s="24"/>
      <c r="EV963" s="24"/>
      <c r="EW963" s="24"/>
      <c r="EX963" s="24"/>
      <c r="EY963" s="24"/>
      <c r="EZ963" s="24"/>
      <c r="FA963" s="24"/>
      <c r="FB963" s="24"/>
      <c r="FC963" s="24"/>
      <c r="FD963" s="24"/>
      <c r="FE963" s="24"/>
      <c r="FF963" s="24"/>
      <c r="FG963" s="24"/>
      <c r="FH963" s="24"/>
      <c r="FI963" s="24"/>
      <c r="FJ963" s="24"/>
      <c r="FK963" s="24"/>
      <c r="FL963" s="24"/>
      <c r="FM963" s="24"/>
      <c r="FN963" s="24"/>
      <c r="FO963" s="24"/>
      <c r="FP963" s="24"/>
      <c r="FQ963" s="24"/>
      <c r="FR963" s="24"/>
      <c r="FS963" s="24"/>
      <c r="FT963" s="24"/>
      <c r="FU963" s="24"/>
      <c r="FV963" s="24"/>
      <c r="FW963" s="24"/>
      <c r="FX963" s="24"/>
      <c r="FY963" s="24"/>
      <c r="FZ963" s="24"/>
      <c r="GA963" s="24"/>
      <c r="GB963" s="24"/>
      <c r="GC963" s="24"/>
      <c r="GD963" s="24"/>
      <c r="GE963" s="24"/>
      <c r="GF963" s="24"/>
      <c r="GG963" s="24"/>
      <c r="GH963" s="24"/>
      <c r="GI963" s="24"/>
      <c r="GJ963" s="24"/>
      <c r="GK963" s="24"/>
      <c r="GL963" s="24"/>
      <c r="GM963" s="24"/>
      <c r="GN963" s="24"/>
      <c r="GO963" s="24"/>
      <c r="GP963" s="24"/>
      <c r="GQ963" s="24"/>
      <c r="GR963" s="24"/>
      <c r="GS963" s="24"/>
      <c r="GT963" s="24"/>
      <c r="GU963" s="24"/>
      <c r="GV963" s="24"/>
      <c r="GW963" s="24"/>
      <c r="GX963" s="24"/>
      <c r="GY963" s="24"/>
      <c r="GZ963" s="24"/>
      <c r="HA963" s="24"/>
      <c r="HB963" s="24"/>
      <c r="HC963" s="24"/>
      <c r="HD963" s="24"/>
      <c r="HE963" s="24"/>
      <c r="HF963" s="24"/>
      <c r="HG963" s="24"/>
      <c r="HH963" s="24"/>
      <c r="HI963" s="24"/>
      <c r="HJ963" s="24"/>
      <c r="HK963" s="24"/>
      <c r="HL963" s="24"/>
      <c r="HM963" s="24"/>
      <c r="HN963" s="24"/>
      <c r="HO963" s="24"/>
      <c r="HP963" s="24"/>
      <c r="HQ963" s="24"/>
      <c r="HR963" s="24"/>
      <c r="HS963" s="24"/>
      <c r="HT963" s="24"/>
      <c r="HU963" s="24"/>
      <c r="HV963" s="24"/>
      <c r="HW963" s="24"/>
      <c r="HX963" s="24"/>
      <c r="HY963" s="24"/>
      <c r="HZ963" s="24"/>
      <c r="IA963" s="24"/>
      <c r="IB963" s="24"/>
      <c r="IC963" s="24"/>
      <c r="ID963" s="24"/>
      <c r="IE963" s="24"/>
      <c r="IF963" s="24"/>
      <c r="IG963" s="24"/>
      <c r="IH963" s="24"/>
      <c r="II963" s="24"/>
      <c r="IJ963" s="24"/>
      <c r="IK963" s="24"/>
      <c r="IL963" s="24"/>
      <c r="IM963" s="24"/>
      <c r="IN963" s="24"/>
      <c r="IO963" s="24"/>
      <c r="IP963" s="24"/>
      <c r="IQ963" s="24"/>
      <c r="IR963" s="24"/>
      <c r="IS963" s="24"/>
      <c r="IT963" s="24"/>
      <c r="IU963" s="24"/>
      <c r="IV963" s="24"/>
    </row>
    <row r="964" spans="1:256" s="22" customFormat="1" ht="11.25">
      <c r="A964" s="24"/>
      <c r="B964" s="24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4"/>
      <c r="CP964" s="24"/>
      <c r="CQ964" s="24"/>
      <c r="CR964" s="24"/>
      <c r="CS964" s="24"/>
      <c r="CT964" s="24"/>
      <c r="CU964" s="24"/>
      <c r="CV964" s="24"/>
      <c r="CW964" s="24"/>
      <c r="CX964" s="24"/>
      <c r="CY964" s="24"/>
      <c r="CZ964" s="24"/>
      <c r="DA964" s="24"/>
      <c r="DB964" s="24"/>
      <c r="DC964" s="24"/>
      <c r="DD964" s="24"/>
      <c r="DE964" s="24"/>
      <c r="DF964" s="24"/>
      <c r="DG964" s="24"/>
      <c r="DH964" s="24"/>
      <c r="DI964" s="24"/>
      <c r="DJ964" s="24"/>
      <c r="DK964" s="24"/>
      <c r="DL964" s="24"/>
      <c r="DM964" s="24"/>
      <c r="DN964" s="24"/>
      <c r="DO964" s="24"/>
      <c r="DP964" s="24"/>
      <c r="DQ964" s="24"/>
      <c r="DR964" s="24"/>
      <c r="DS964" s="24"/>
      <c r="DT964" s="24"/>
      <c r="DU964" s="24"/>
      <c r="DV964" s="24"/>
      <c r="DW964" s="24"/>
      <c r="DX964" s="24"/>
      <c r="DY964" s="24"/>
      <c r="DZ964" s="24"/>
      <c r="EA964" s="24"/>
      <c r="EB964" s="24"/>
      <c r="EC964" s="24"/>
      <c r="ED964" s="24"/>
      <c r="EE964" s="24"/>
      <c r="EF964" s="24"/>
      <c r="EG964" s="24"/>
      <c r="EH964" s="24"/>
      <c r="EI964" s="24"/>
      <c r="EJ964" s="24"/>
      <c r="EK964" s="24"/>
      <c r="EL964" s="24"/>
      <c r="EM964" s="24"/>
      <c r="EN964" s="24"/>
      <c r="EO964" s="24"/>
      <c r="EP964" s="24"/>
      <c r="EQ964" s="24"/>
      <c r="ER964" s="24"/>
      <c r="ES964" s="24"/>
      <c r="ET964" s="24"/>
      <c r="EU964" s="24"/>
      <c r="EV964" s="24"/>
      <c r="EW964" s="24"/>
      <c r="EX964" s="24"/>
      <c r="EY964" s="24"/>
      <c r="EZ964" s="24"/>
      <c r="FA964" s="24"/>
      <c r="FB964" s="24"/>
      <c r="FC964" s="24"/>
      <c r="FD964" s="24"/>
      <c r="FE964" s="24"/>
      <c r="FF964" s="24"/>
      <c r="FG964" s="24"/>
      <c r="FH964" s="24"/>
      <c r="FI964" s="24"/>
      <c r="FJ964" s="24"/>
      <c r="FK964" s="24"/>
      <c r="FL964" s="24"/>
      <c r="FM964" s="24"/>
      <c r="FN964" s="24"/>
      <c r="FO964" s="24"/>
      <c r="FP964" s="24"/>
      <c r="FQ964" s="24"/>
      <c r="FR964" s="24"/>
      <c r="FS964" s="24"/>
      <c r="FT964" s="24"/>
      <c r="FU964" s="24"/>
      <c r="FV964" s="24"/>
      <c r="FW964" s="24"/>
      <c r="FX964" s="24"/>
      <c r="FY964" s="24"/>
      <c r="FZ964" s="24"/>
      <c r="GA964" s="24"/>
      <c r="GB964" s="24"/>
      <c r="GC964" s="24"/>
      <c r="GD964" s="24"/>
      <c r="GE964" s="24"/>
      <c r="GF964" s="24"/>
      <c r="GG964" s="24"/>
      <c r="GH964" s="24"/>
      <c r="GI964" s="24"/>
      <c r="GJ964" s="24"/>
      <c r="GK964" s="24"/>
      <c r="GL964" s="24"/>
      <c r="GM964" s="24"/>
      <c r="GN964" s="24"/>
      <c r="GO964" s="24"/>
      <c r="GP964" s="24"/>
      <c r="GQ964" s="24"/>
      <c r="GR964" s="24"/>
      <c r="GS964" s="24"/>
      <c r="GT964" s="24"/>
      <c r="GU964" s="24"/>
      <c r="GV964" s="24"/>
      <c r="GW964" s="24"/>
      <c r="GX964" s="24"/>
      <c r="GY964" s="24"/>
      <c r="GZ964" s="24"/>
      <c r="HA964" s="24"/>
      <c r="HB964" s="24"/>
      <c r="HC964" s="24"/>
      <c r="HD964" s="24"/>
      <c r="HE964" s="24"/>
      <c r="HF964" s="24"/>
      <c r="HG964" s="24"/>
      <c r="HH964" s="24"/>
      <c r="HI964" s="24"/>
      <c r="HJ964" s="24"/>
      <c r="HK964" s="24"/>
      <c r="HL964" s="24"/>
      <c r="HM964" s="24"/>
      <c r="HN964" s="24"/>
      <c r="HO964" s="24"/>
      <c r="HP964" s="24"/>
      <c r="HQ964" s="24"/>
      <c r="HR964" s="24"/>
      <c r="HS964" s="24"/>
      <c r="HT964" s="24"/>
      <c r="HU964" s="24"/>
      <c r="HV964" s="24"/>
      <c r="HW964" s="24"/>
      <c r="HX964" s="24"/>
      <c r="HY964" s="24"/>
      <c r="HZ964" s="24"/>
      <c r="IA964" s="24"/>
      <c r="IB964" s="24"/>
      <c r="IC964" s="24"/>
      <c r="ID964" s="24"/>
      <c r="IE964" s="24"/>
      <c r="IF964" s="24"/>
      <c r="IG964" s="24"/>
      <c r="IH964" s="24"/>
      <c r="II964" s="24"/>
      <c r="IJ964" s="24"/>
      <c r="IK964" s="24"/>
      <c r="IL964" s="24"/>
      <c r="IM964" s="24"/>
      <c r="IN964" s="24"/>
      <c r="IO964" s="24"/>
      <c r="IP964" s="24"/>
      <c r="IQ964" s="24"/>
      <c r="IR964" s="24"/>
      <c r="IS964" s="24"/>
      <c r="IT964" s="24"/>
      <c r="IU964" s="24"/>
      <c r="IV964" s="24"/>
    </row>
    <row r="965" spans="1:256" s="22" customFormat="1" ht="11.25">
      <c r="A965" s="24"/>
      <c r="B965" s="24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4"/>
      <c r="CP965" s="24"/>
      <c r="CQ965" s="24"/>
      <c r="CR965" s="24"/>
      <c r="CS965" s="24"/>
      <c r="CT965" s="24"/>
      <c r="CU965" s="24"/>
      <c r="CV965" s="24"/>
      <c r="CW965" s="24"/>
      <c r="CX965" s="24"/>
      <c r="CY965" s="24"/>
      <c r="CZ965" s="24"/>
      <c r="DA965" s="24"/>
      <c r="DB965" s="24"/>
      <c r="DC965" s="24"/>
      <c r="DD965" s="24"/>
      <c r="DE965" s="24"/>
      <c r="DF965" s="24"/>
      <c r="DG965" s="24"/>
      <c r="DH965" s="24"/>
      <c r="DI965" s="24"/>
      <c r="DJ965" s="24"/>
      <c r="DK965" s="24"/>
      <c r="DL965" s="24"/>
      <c r="DM965" s="24"/>
      <c r="DN965" s="24"/>
      <c r="DO965" s="24"/>
      <c r="DP965" s="24"/>
      <c r="DQ965" s="24"/>
      <c r="DR965" s="24"/>
      <c r="DS965" s="24"/>
      <c r="DT965" s="24"/>
      <c r="DU965" s="24"/>
      <c r="DV965" s="24"/>
      <c r="DW965" s="24"/>
      <c r="DX965" s="24"/>
      <c r="DY965" s="24"/>
      <c r="DZ965" s="24"/>
      <c r="EA965" s="24"/>
      <c r="EB965" s="24"/>
      <c r="EC965" s="24"/>
      <c r="ED965" s="24"/>
      <c r="EE965" s="24"/>
      <c r="EF965" s="24"/>
      <c r="EG965" s="24"/>
      <c r="EH965" s="24"/>
      <c r="EI965" s="24"/>
      <c r="EJ965" s="24"/>
      <c r="EK965" s="24"/>
      <c r="EL965" s="24"/>
      <c r="EM965" s="24"/>
      <c r="EN965" s="24"/>
      <c r="EO965" s="24"/>
      <c r="EP965" s="24"/>
      <c r="EQ965" s="24"/>
      <c r="ER965" s="24"/>
      <c r="ES965" s="24"/>
      <c r="ET965" s="24"/>
      <c r="EU965" s="24"/>
      <c r="EV965" s="24"/>
      <c r="EW965" s="24"/>
      <c r="EX965" s="24"/>
      <c r="EY965" s="24"/>
      <c r="EZ965" s="24"/>
      <c r="FA965" s="24"/>
      <c r="FB965" s="24"/>
      <c r="FC965" s="24"/>
      <c r="FD965" s="24"/>
      <c r="FE965" s="24"/>
      <c r="FF965" s="24"/>
      <c r="FG965" s="24"/>
      <c r="FH965" s="24"/>
      <c r="FI965" s="24"/>
      <c r="FJ965" s="24"/>
      <c r="FK965" s="24"/>
      <c r="FL965" s="24"/>
      <c r="FM965" s="24"/>
      <c r="FN965" s="24"/>
      <c r="FO965" s="24"/>
      <c r="FP965" s="24"/>
      <c r="FQ965" s="24"/>
      <c r="FR965" s="24"/>
      <c r="FS965" s="24"/>
      <c r="FT965" s="24"/>
      <c r="FU965" s="24"/>
      <c r="FV965" s="24"/>
      <c r="FW965" s="24"/>
      <c r="FX965" s="24"/>
      <c r="FY965" s="24"/>
      <c r="FZ965" s="24"/>
      <c r="GA965" s="24"/>
      <c r="GB965" s="24"/>
      <c r="GC965" s="24"/>
      <c r="GD965" s="24"/>
      <c r="GE965" s="24"/>
      <c r="GF965" s="24"/>
      <c r="GG965" s="24"/>
      <c r="GH965" s="24"/>
      <c r="GI965" s="24"/>
      <c r="GJ965" s="24"/>
      <c r="GK965" s="24"/>
      <c r="GL965" s="24"/>
      <c r="GM965" s="24"/>
      <c r="GN965" s="24"/>
      <c r="GO965" s="24"/>
      <c r="GP965" s="24"/>
      <c r="GQ965" s="24"/>
      <c r="GR965" s="24"/>
      <c r="GS965" s="24"/>
      <c r="GT965" s="24"/>
      <c r="GU965" s="24"/>
      <c r="GV965" s="24"/>
      <c r="GW965" s="24"/>
      <c r="GX965" s="24"/>
      <c r="GY965" s="24"/>
      <c r="GZ965" s="24"/>
      <c r="HA965" s="24"/>
      <c r="HB965" s="24"/>
      <c r="HC965" s="24"/>
      <c r="HD965" s="24"/>
      <c r="HE965" s="24"/>
      <c r="HF965" s="24"/>
      <c r="HG965" s="24"/>
      <c r="HH965" s="24"/>
      <c r="HI965" s="24"/>
      <c r="HJ965" s="24"/>
      <c r="HK965" s="24"/>
      <c r="HL965" s="24"/>
      <c r="HM965" s="24"/>
      <c r="HN965" s="24"/>
      <c r="HO965" s="24"/>
      <c r="HP965" s="24"/>
      <c r="HQ965" s="24"/>
      <c r="HR965" s="24"/>
      <c r="HS965" s="24"/>
      <c r="HT965" s="24"/>
      <c r="HU965" s="24"/>
      <c r="HV965" s="24"/>
      <c r="HW965" s="24"/>
      <c r="HX965" s="24"/>
      <c r="HY965" s="24"/>
      <c r="HZ965" s="24"/>
      <c r="IA965" s="24"/>
      <c r="IB965" s="24"/>
      <c r="IC965" s="24"/>
      <c r="ID965" s="24"/>
      <c r="IE965" s="24"/>
      <c r="IF965" s="24"/>
      <c r="IG965" s="24"/>
      <c r="IH965" s="24"/>
      <c r="II965" s="24"/>
      <c r="IJ965" s="24"/>
      <c r="IK965" s="24"/>
      <c r="IL965" s="24"/>
      <c r="IM965" s="24"/>
      <c r="IN965" s="24"/>
      <c r="IO965" s="24"/>
      <c r="IP965" s="24"/>
      <c r="IQ965" s="24"/>
      <c r="IR965" s="24"/>
      <c r="IS965" s="24"/>
      <c r="IT965" s="24"/>
      <c r="IU965" s="24"/>
      <c r="IV965" s="24"/>
    </row>
    <row r="966" spans="1:256" s="22" customFormat="1" ht="11.25">
      <c r="A966" s="24"/>
      <c r="B966" s="24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4"/>
      <c r="CP966" s="24"/>
      <c r="CQ966" s="24"/>
      <c r="CR966" s="24"/>
      <c r="CS966" s="24"/>
      <c r="CT966" s="24"/>
      <c r="CU966" s="24"/>
      <c r="CV966" s="24"/>
      <c r="CW966" s="24"/>
      <c r="CX966" s="24"/>
      <c r="CY966" s="24"/>
      <c r="CZ966" s="24"/>
      <c r="DA966" s="24"/>
      <c r="DB966" s="24"/>
      <c r="DC966" s="24"/>
      <c r="DD966" s="24"/>
      <c r="DE966" s="24"/>
      <c r="DF966" s="24"/>
      <c r="DG966" s="24"/>
      <c r="DH966" s="24"/>
      <c r="DI966" s="24"/>
      <c r="DJ966" s="24"/>
      <c r="DK966" s="24"/>
      <c r="DL966" s="24"/>
      <c r="DM966" s="24"/>
      <c r="DN966" s="24"/>
      <c r="DO966" s="24"/>
      <c r="DP966" s="24"/>
      <c r="DQ966" s="24"/>
      <c r="DR966" s="24"/>
      <c r="DS966" s="24"/>
      <c r="DT966" s="24"/>
      <c r="DU966" s="24"/>
      <c r="DV966" s="24"/>
      <c r="DW966" s="24"/>
      <c r="DX966" s="24"/>
      <c r="DY966" s="24"/>
      <c r="DZ966" s="24"/>
      <c r="EA966" s="24"/>
      <c r="EB966" s="24"/>
      <c r="EC966" s="24"/>
      <c r="ED966" s="24"/>
      <c r="EE966" s="24"/>
      <c r="EF966" s="24"/>
      <c r="EG966" s="24"/>
      <c r="EH966" s="24"/>
      <c r="EI966" s="24"/>
      <c r="EJ966" s="24"/>
      <c r="EK966" s="24"/>
      <c r="EL966" s="24"/>
      <c r="EM966" s="24"/>
      <c r="EN966" s="24"/>
      <c r="EO966" s="24"/>
      <c r="EP966" s="24"/>
      <c r="EQ966" s="24"/>
      <c r="ER966" s="24"/>
      <c r="ES966" s="24"/>
      <c r="ET966" s="24"/>
      <c r="EU966" s="24"/>
      <c r="EV966" s="24"/>
      <c r="EW966" s="24"/>
      <c r="EX966" s="24"/>
      <c r="EY966" s="24"/>
      <c r="EZ966" s="24"/>
      <c r="FA966" s="24"/>
      <c r="FB966" s="24"/>
      <c r="FC966" s="24"/>
      <c r="FD966" s="24"/>
      <c r="FE966" s="24"/>
      <c r="FF966" s="24"/>
      <c r="FG966" s="24"/>
      <c r="FH966" s="24"/>
      <c r="FI966" s="24"/>
      <c r="FJ966" s="24"/>
      <c r="FK966" s="24"/>
      <c r="FL966" s="24"/>
      <c r="FM966" s="24"/>
      <c r="FN966" s="24"/>
      <c r="FO966" s="24"/>
      <c r="FP966" s="24"/>
      <c r="FQ966" s="24"/>
      <c r="FR966" s="24"/>
      <c r="FS966" s="24"/>
      <c r="FT966" s="24"/>
      <c r="FU966" s="24"/>
      <c r="FV966" s="24"/>
      <c r="FW966" s="24"/>
      <c r="FX966" s="24"/>
      <c r="FY966" s="24"/>
      <c r="FZ966" s="24"/>
      <c r="GA966" s="24"/>
      <c r="GB966" s="24"/>
      <c r="GC966" s="24"/>
      <c r="GD966" s="24"/>
      <c r="GE966" s="24"/>
      <c r="GF966" s="24"/>
      <c r="GG966" s="24"/>
      <c r="GH966" s="24"/>
      <c r="GI966" s="24"/>
      <c r="GJ966" s="24"/>
      <c r="GK966" s="24"/>
      <c r="GL966" s="24"/>
      <c r="GM966" s="24"/>
      <c r="GN966" s="24"/>
      <c r="GO966" s="24"/>
      <c r="GP966" s="24"/>
      <c r="GQ966" s="24"/>
      <c r="GR966" s="24"/>
      <c r="GS966" s="24"/>
      <c r="GT966" s="24"/>
      <c r="GU966" s="24"/>
      <c r="GV966" s="24"/>
      <c r="GW966" s="24"/>
      <c r="GX966" s="24"/>
      <c r="GY966" s="24"/>
      <c r="GZ966" s="24"/>
      <c r="HA966" s="24"/>
      <c r="HB966" s="24"/>
      <c r="HC966" s="24"/>
      <c r="HD966" s="24"/>
      <c r="HE966" s="24"/>
      <c r="HF966" s="24"/>
      <c r="HG966" s="24"/>
      <c r="HH966" s="24"/>
      <c r="HI966" s="24"/>
      <c r="HJ966" s="24"/>
      <c r="HK966" s="24"/>
      <c r="HL966" s="24"/>
      <c r="HM966" s="24"/>
      <c r="HN966" s="24"/>
      <c r="HO966" s="24"/>
      <c r="HP966" s="24"/>
      <c r="HQ966" s="24"/>
      <c r="HR966" s="24"/>
      <c r="HS966" s="24"/>
      <c r="HT966" s="24"/>
      <c r="HU966" s="24"/>
      <c r="HV966" s="24"/>
      <c r="HW966" s="24"/>
      <c r="HX966" s="24"/>
      <c r="HY966" s="24"/>
      <c r="HZ966" s="24"/>
      <c r="IA966" s="24"/>
      <c r="IB966" s="24"/>
      <c r="IC966" s="24"/>
      <c r="ID966" s="24"/>
      <c r="IE966" s="24"/>
      <c r="IF966" s="24"/>
      <c r="IG966" s="24"/>
      <c r="IH966" s="24"/>
      <c r="II966" s="24"/>
      <c r="IJ966" s="24"/>
      <c r="IK966" s="24"/>
      <c r="IL966" s="24"/>
      <c r="IM966" s="24"/>
      <c r="IN966" s="24"/>
      <c r="IO966" s="24"/>
      <c r="IP966" s="24"/>
      <c r="IQ966" s="24"/>
      <c r="IR966" s="24"/>
      <c r="IS966" s="24"/>
      <c r="IT966" s="24"/>
      <c r="IU966" s="24"/>
      <c r="IV966" s="24"/>
    </row>
    <row r="967" spans="1:256" s="22" customFormat="1" ht="11.25">
      <c r="A967" s="24"/>
      <c r="B967" s="24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4"/>
      <c r="CP967" s="24"/>
      <c r="CQ967" s="24"/>
      <c r="CR967" s="24"/>
      <c r="CS967" s="24"/>
      <c r="CT967" s="24"/>
      <c r="CU967" s="24"/>
      <c r="CV967" s="24"/>
      <c r="CW967" s="24"/>
      <c r="CX967" s="24"/>
      <c r="CY967" s="24"/>
      <c r="CZ967" s="24"/>
      <c r="DA967" s="24"/>
      <c r="DB967" s="24"/>
      <c r="DC967" s="24"/>
      <c r="DD967" s="24"/>
      <c r="DE967" s="24"/>
      <c r="DF967" s="24"/>
      <c r="DG967" s="24"/>
      <c r="DH967" s="24"/>
      <c r="DI967" s="24"/>
      <c r="DJ967" s="24"/>
      <c r="DK967" s="24"/>
      <c r="DL967" s="24"/>
      <c r="DM967" s="24"/>
      <c r="DN967" s="24"/>
      <c r="DO967" s="24"/>
      <c r="DP967" s="24"/>
      <c r="DQ967" s="24"/>
      <c r="DR967" s="24"/>
      <c r="DS967" s="24"/>
      <c r="DT967" s="24"/>
      <c r="DU967" s="24"/>
      <c r="DV967" s="24"/>
      <c r="DW967" s="24"/>
      <c r="DX967" s="24"/>
      <c r="DY967" s="24"/>
      <c r="DZ967" s="24"/>
      <c r="EA967" s="24"/>
      <c r="EB967" s="24"/>
      <c r="EC967" s="24"/>
      <c r="ED967" s="24"/>
      <c r="EE967" s="24"/>
      <c r="EF967" s="24"/>
      <c r="EG967" s="24"/>
      <c r="EH967" s="24"/>
      <c r="EI967" s="24"/>
      <c r="EJ967" s="24"/>
      <c r="EK967" s="24"/>
      <c r="EL967" s="24"/>
      <c r="EM967" s="24"/>
      <c r="EN967" s="24"/>
      <c r="EO967" s="24"/>
      <c r="EP967" s="24"/>
      <c r="EQ967" s="24"/>
      <c r="ER967" s="24"/>
      <c r="ES967" s="24"/>
      <c r="ET967" s="24"/>
      <c r="EU967" s="24"/>
      <c r="EV967" s="24"/>
      <c r="EW967" s="24"/>
      <c r="EX967" s="24"/>
      <c r="EY967" s="24"/>
      <c r="EZ967" s="24"/>
      <c r="FA967" s="24"/>
      <c r="FB967" s="24"/>
      <c r="FC967" s="24"/>
      <c r="FD967" s="24"/>
      <c r="FE967" s="24"/>
      <c r="FF967" s="24"/>
      <c r="FG967" s="24"/>
      <c r="FH967" s="24"/>
      <c r="FI967" s="24"/>
      <c r="FJ967" s="24"/>
      <c r="FK967" s="24"/>
      <c r="FL967" s="24"/>
      <c r="FM967" s="24"/>
      <c r="FN967" s="24"/>
      <c r="FO967" s="24"/>
      <c r="FP967" s="24"/>
      <c r="FQ967" s="24"/>
      <c r="FR967" s="24"/>
      <c r="FS967" s="24"/>
      <c r="FT967" s="24"/>
      <c r="FU967" s="24"/>
      <c r="FV967" s="24"/>
      <c r="FW967" s="24"/>
      <c r="FX967" s="24"/>
      <c r="FY967" s="24"/>
      <c r="FZ967" s="24"/>
      <c r="GA967" s="24"/>
      <c r="GB967" s="24"/>
      <c r="GC967" s="24"/>
      <c r="GD967" s="24"/>
      <c r="GE967" s="24"/>
      <c r="GF967" s="24"/>
      <c r="GG967" s="24"/>
      <c r="GH967" s="24"/>
      <c r="GI967" s="24"/>
      <c r="GJ967" s="24"/>
      <c r="GK967" s="24"/>
      <c r="GL967" s="24"/>
      <c r="GM967" s="24"/>
      <c r="GN967" s="24"/>
      <c r="GO967" s="24"/>
      <c r="GP967" s="24"/>
      <c r="GQ967" s="24"/>
      <c r="GR967" s="24"/>
      <c r="GS967" s="24"/>
      <c r="GT967" s="24"/>
      <c r="GU967" s="24"/>
      <c r="GV967" s="24"/>
      <c r="GW967" s="24"/>
      <c r="GX967" s="24"/>
      <c r="GY967" s="24"/>
      <c r="GZ967" s="24"/>
      <c r="HA967" s="24"/>
      <c r="HB967" s="24"/>
      <c r="HC967" s="24"/>
      <c r="HD967" s="24"/>
      <c r="HE967" s="24"/>
      <c r="HF967" s="24"/>
      <c r="HG967" s="24"/>
      <c r="HH967" s="24"/>
      <c r="HI967" s="24"/>
      <c r="HJ967" s="24"/>
      <c r="HK967" s="24"/>
      <c r="HL967" s="24"/>
      <c r="HM967" s="24"/>
      <c r="HN967" s="24"/>
      <c r="HO967" s="24"/>
      <c r="HP967" s="24"/>
      <c r="HQ967" s="24"/>
      <c r="HR967" s="24"/>
      <c r="HS967" s="24"/>
      <c r="HT967" s="24"/>
      <c r="HU967" s="24"/>
      <c r="HV967" s="24"/>
      <c r="HW967" s="24"/>
      <c r="HX967" s="24"/>
      <c r="HY967" s="24"/>
      <c r="HZ967" s="24"/>
      <c r="IA967" s="24"/>
      <c r="IB967" s="24"/>
      <c r="IC967" s="24"/>
      <c r="ID967" s="24"/>
      <c r="IE967" s="24"/>
      <c r="IF967" s="24"/>
      <c r="IG967" s="24"/>
      <c r="IH967" s="24"/>
      <c r="II967" s="24"/>
      <c r="IJ967" s="24"/>
      <c r="IK967" s="24"/>
      <c r="IL967" s="24"/>
      <c r="IM967" s="24"/>
      <c r="IN967" s="24"/>
      <c r="IO967" s="24"/>
      <c r="IP967" s="24"/>
      <c r="IQ967" s="24"/>
      <c r="IR967" s="24"/>
      <c r="IS967" s="24"/>
      <c r="IT967" s="24"/>
      <c r="IU967" s="24"/>
      <c r="IV967" s="24"/>
    </row>
    <row r="968" spans="1:256" s="22" customFormat="1" ht="11.25">
      <c r="A968" s="24"/>
      <c r="B968" s="24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4"/>
      <c r="CO968" s="24"/>
      <c r="CP968" s="24"/>
      <c r="CQ968" s="24"/>
      <c r="CR968" s="24"/>
      <c r="CS968" s="24"/>
      <c r="CT968" s="24"/>
      <c r="CU968" s="24"/>
      <c r="CV968" s="24"/>
      <c r="CW968" s="24"/>
      <c r="CX968" s="24"/>
      <c r="CY968" s="24"/>
      <c r="CZ968" s="24"/>
      <c r="DA968" s="24"/>
      <c r="DB968" s="24"/>
      <c r="DC968" s="24"/>
      <c r="DD968" s="24"/>
      <c r="DE968" s="24"/>
      <c r="DF968" s="24"/>
      <c r="DG968" s="24"/>
      <c r="DH968" s="24"/>
      <c r="DI968" s="24"/>
      <c r="DJ968" s="24"/>
      <c r="DK968" s="24"/>
      <c r="DL968" s="24"/>
      <c r="DM968" s="24"/>
      <c r="DN968" s="24"/>
      <c r="DO968" s="24"/>
      <c r="DP968" s="24"/>
      <c r="DQ968" s="24"/>
      <c r="DR968" s="24"/>
      <c r="DS968" s="24"/>
      <c r="DT968" s="24"/>
      <c r="DU968" s="24"/>
      <c r="DV968" s="24"/>
      <c r="DW968" s="24"/>
      <c r="DX968" s="24"/>
      <c r="DY968" s="24"/>
      <c r="DZ968" s="24"/>
      <c r="EA968" s="24"/>
      <c r="EB968" s="24"/>
      <c r="EC968" s="24"/>
      <c r="ED968" s="24"/>
      <c r="EE968" s="24"/>
      <c r="EF968" s="24"/>
      <c r="EG968" s="24"/>
      <c r="EH968" s="24"/>
      <c r="EI968" s="24"/>
      <c r="EJ968" s="24"/>
      <c r="EK968" s="24"/>
      <c r="EL968" s="24"/>
      <c r="EM968" s="24"/>
      <c r="EN968" s="24"/>
      <c r="EO968" s="24"/>
      <c r="EP968" s="24"/>
      <c r="EQ968" s="24"/>
      <c r="ER968" s="24"/>
      <c r="ES968" s="24"/>
      <c r="ET968" s="24"/>
      <c r="EU968" s="24"/>
      <c r="EV968" s="24"/>
      <c r="EW968" s="24"/>
      <c r="EX968" s="24"/>
      <c r="EY968" s="24"/>
      <c r="EZ968" s="24"/>
      <c r="FA968" s="24"/>
      <c r="FB968" s="24"/>
      <c r="FC968" s="24"/>
      <c r="FD968" s="24"/>
      <c r="FE968" s="24"/>
      <c r="FF968" s="24"/>
      <c r="FG968" s="24"/>
      <c r="FH968" s="24"/>
      <c r="FI968" s="24"/>
      <c r="FJ968" s="24"/>
      <c r="FK968" s="24"/>
      <c r="FL968" s="24"/>
      <c r="FM968" s="24"/>
      <c r="FN968" s="24"/>
      <c r="FO968" s="24"/>
      <c r="FP968" s="24"/>
      <c r="FQ968" s="24"/>
      <c r="FR968" s="24"/>
      <c r="FS968" s="24"/>
      <c r="FT968" s="24"/>
      <c r="FU968" s="24"/>
      <c r="FV968" s="24"/>
      <c r="FW968" s="24"/>
      <c r="FX968" s="24"/>
      <c r="FY968" s="24"/>
      <c r="FZ968" s="24"/>
      <c r="GA968" s="24"/>
      <c r="GB968" s="24"/>
      <c r="GC968" s="24"/>
      <c r="GD968" s="24"/>
      <c r="GE968" s="24"/>
      <c r="GF968" s="24"/>
      <c r="GG968" s="24"/>
      <c r="GH968" s="24"/>
      <c r="GI968" s="24"/>
      <c r="GJ968" s="24"/>
      <c r="GK968" s="24"/>
      <c r="GL968" s="24"/>
      <c r="GM968" s="24"/>
      <c r="GN968" s="24"/>
      <c r="GO968" s="24"/>
      <c r="GP968" s="24"/>
      <c r="GQ968" s="24"/>
      <c r="GR968" s="24"/>
      <c r="GS968" s="24"/>
      <c r="GT968" s="24"/>
      <c r="GU968" s="24"/>
      <c r="GV968" s="24"/>
      <c r="GW968" s="24"/>
      <c r="GX968" s="24"/>
      <c r="GY968" s="24"/>
      <c r="GZ968" s="24"/>
      <c r="HA968" s="24"/>
      <c r="HB968" s="24"/>
      <c r="HC968" s="24"/>
      <c r="HD968" s="24"/>
      <c r="HE968" s="24"/>
      <c r="HF968" s="24"/>
      <c r="HG968" s="24"/>
      <c r="HH968" s="24"/>
      <c r="HI968" s="24"/>
      <c r="HJ968" s="24"/>
      <c r="HK968" s="24"/>
      <c r="HL968" s="24"/>
      <c r="HM968" s="24"/>
      <c r="HN968" s="24"/>
      <c r="HO968" s="24"/>
      <c r="HP968" s="24"/>
      <c r="HQ968" s="24"/>
      <c r="HR968" s="24"/>
      <c r="HS968" s="24"/>
      <c r="HT968" s="24"/>
      <c r="HU968" s="24"/>
      <c r="HV968" s="24"/>
      <c r="HW968" s="24"/>
      <c r="HX968" s="24"/>
      <c r="HY968" s="24"/>
      <c r="HZ968" s="24"/>
      <c r="IA968" s="24"/>
      <c r="IB968" s="24"/>
      <c r="IC968" s="24"/>
      <c r="ID968" s="24"/>
      <c r="IE968" s="24"/>
      <c r="IF968" s="24"/>
      <c r="IG968" s="24"/>
      <c r="IH968" s="24"/>
      <c r="II968" s="24"/>
      <c r="IJ968" s="24"/>
      <c r="IK968" s="24"/>
      <c r="IL968" s="24"/>
      <c r="IM968" s="24"/>
      <c r="IN968" s="24"/>
      <c r="IO968" s="24"/>
      <c r="IP968" s="24"/>
      <c r="IQ968" s="24"/>
      <c r="IR968" s="24"/>
      <c r="IS968" s="24"/>
      <c r="IT968" s="24"/>
      <c r="IU968" s="24"/>
      <c r="IV968" s="24"/>
    </row>
    <row r="969" spans="1:256" s="22" customFormat="1" ht="11.25">
      <c r="A969" s="24"/>
      <c r="B969" s="24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4"/>
      <c r="CP969" s="24"/>
      <c r="CQ969" s="24"/>
      <c r="CR969" s="24"/>
      <c r="CS969" s="24"/>
      <c r="CT969" s="24"/>
      <c r="CU969" s="24"/>
      <c r="CV969" s="24"/>
      <c r="CW969" s="24"/>
      <c r="CX969" s="24"/>
      <c r="CY969" s="24"/>
      <c r="CZ969" s="24"/>
      <c r="DA969" s="24"/>
      <c r="DB969" s="24"/>
      <c r="DC969" s="24"/>
      <c r="DD969" s="24"/>
      <c r="DE969" s="24"/>
      <c r="DF969" s="24"/>
      <c r="DG969" s="24"/>
      <c r="DH969" s="24"/>
      <c r="DI969" s="24"/>
      <c r="DJ969" s="24"/>
      <c r="DK969" s="24"/>
      <c r="DL969" s="24"/>
      <c r="DM969" s="24"/>
      <c r="DN969" s="24"/>
      <c r="DO969" s="24"/>
      <c r="DP969" s="24"/>
      <c r="DQ969" s="24"/>
      <c r="DR969" s="24"/>
      <c r="DS969" s="24"/>
      <c r="DT969" s="24"/>
      <c r="DU969" s="24"/>
      <c r="DV969" s="24"/>
      <c r="DW969" s="24"/>
      <c r="DX969" s="24"/>
      <c r="DY969" s="24"/>
      <c r="DZ969" s="24"/>
      <c r="EA969" s="24"/>
      <c r="EB969" s="24"/>
      <c r="EC969" s="24"/>
      <c r="ED969" s="24"/>
      <c r="EE969" s="24"/>
      <c r="EF969" s="24"/>
      <c r="EG969" s="24"/>
      <c r="EH969" s="24"/>
      <c r="EI969" s="24"/>
      <c r="EJ969" s="24"/>
      <c r="EK969" s="24"/>
      <c r="EL969" s="24"/>
      <c r="EM969" s="24"/>
      <c r="EN969" s="24"/>
      <c r="EO969" s="24"/>
      <c r="EP969" s="24"/>
      <c r="EQ969" s="24"/>
      <c r="ER969" s="24"/>
      <c r="ES969" s="24"/>
      <c r="ET969" s="24"/>
      <c r="EU969" s="24"/>
      <c r="EV969" s="24"/>
      <c r="EW969" s="24"/>
      <c r="EX969" s="24"/>
      <c r="EY969" s="24"/>
      <c r="EZ969" s="24"/>
      <c r="FA969" s="24"/>
      <c r="FB969" s="24"/>
      <c r="FC969" s="24"/>
      <c r="FD969" s="24"/>
      <c r="FE969" s="24"/>
      <c r="FF969" s="24"/>
      <c r="FG969" s="24"/>
      <c r="FH969" s="24"/>
      <c r="FI969" s="24"/>
      <c r="FJ969" s="24"/>
      <c r="FK969" s="24"/>
      <c r="FL969" s="24"/>
      <c r="FM969" s="24"/>
      <c r="FN969" s="24"/>
      <c r="FO969" s="24"/>
      <c r="FP969" s="24"/>
      <c r="FQ969" s="24"/>
      <c r="FR969" s="24"/>
      <c r="FS969" s="24"/>
      <c r="FT969" s="24"/>
      <c r="FU969" s="24"/>
      <c r="FV969" s="24"/>
      <c r="FW969" s="24"/>
      <c r="FX969" s="24"/>
      <c r="FY969" s="24"/>
      <c r="FZ969" s="24"/>
      <c r="GA969" s="24"/>
      <c r="GB969" s="24"/>
      <c r="GC969" s="24"/>
      <c r="GD969" s="24"/>
      <c r="GE969" s="24"/>
      <c r="GF969" s="24"/>
      <c r="GG969" s="24"/>
      <c r="GH969" s="24"/>
      <c r="GI969" s="24"/>
      <c r="GJ969" s="24"/>
      <c r="GK969" s="24"/>
      <c r="GL969" s="24"/>
      <c r="GM969" s="24"/>
      <c r="GN969" s="24"/>
      <c r="GO969" s="24"/>
      <c r="GP969" s="24"/>
      <c r="GQ969" s="24"/>
      <c r="GR969" s="24"/>
      <c r="GS969" s="24"/>
      <c r="GT969" s="24"/>
      <c r="GU969" s="24"/>
      <c r="GV969" s="24"/>
      <c r="GW969" s="24"/>
      <c r="GX969" s="24"/>
      <c r="GY969" s="24"/>
      <c r="GZ969" s="24"/>
      <c r="HA969" s="24"/>
      <c r="HB969" s="24"/>
      <c r="HC969" s="24"/>
      <c r="HD969" s="24"/>
      <c r="HE969" s="24"/>
      <c r="HF969" s="24"/>
      <c r="HG969" s="24"/>
      <c r="HH969" s="24"/>
      <c r="HI969" s="24"/>
      <c r="HJ969" s="24"/>
      <c r="HK969" s="24"/>
      <c r="HL969" s="24"/>
      <c r="HM969" s="24"/>
      <c r="HN969" s="24"/>
      <c r="HO969" s="24"/>
      <c r="HP969" s="24"/>
      <c r="HQ969" s="24"/>
      <c r="HR969" s="24"/>
      <c r="HS969" s="24"/>
      <c r="HT969" s="24"/>
      <c r="HU969" s="24"/>
      <c r="HV969" s="24"/>
      <c r="HW969" s="24"/>
      <c r="HX969" s="24"/>
      <c r="HY969" s="24"/>
      <c r="HZ969" s="24"/>
      <c r="IA969" s="24"/>
      <c r="IB969" s="24"/>
      <c r="IC969" s="24"/>
      <c r="ID969" s="24"/>
      <c r="IE969" s="24"/>
      <c r="IF969" s="24"/>
      <c r="IG969" s="24"/>
      <c r="IH969" s="24"/>
      <c r="II969" s="24"/>
      <c r="IJ969" s="24"/>
      <c r="IK969" s="24"/>
      <c r="IL969" s="24"/>
      <c r="IM969" s="24"/>
      <c r="IN969" s="24"/>
      <c r="IO969" s="24"/>
      <c r="IP969" s="24"/>
      <c r="IQ969" s="24"/>
      <c r="IR969" s="24"/>
      <c r="IS969" s="24"/>
      <c r="IT969" s="24"/>
      <c r="IU969" s="24"/>
      <c r="IV969" s="24"/>
    </row>
    <row r="970" spans="1:256" s="22" customFormat="1" ht="11.25">
      <c r="A970" s="24"/>
      <c r="B970" s="24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4"/>
      <c r="CP970" s="24"/>
      <c r="CQ970" s="24"/>
      <c r="CR970" s="24"/>
      <c r="CS970" s="24"/>
      <c r="CT970" s="24"/>
      <c r="CU970" s="24"/>
      <c r="CV970" s="24"/>
      <c r="CW970" s="24"/>
      <c r="CX970" s="24"/>
      <c r="CY970" s="24"/>
      <c r="CZ970" s="24"/>
      <c r="DA970" s="24"/>
      <c r="DB970" s="24"/>
      <c r="DC970" s="24"/>
      <c r="DD970" s="24"/>
      <c r="DE970" s="24"/>
      <c r="DF970" s="24"/>
      <c r="DG970" s="24"/>
      <c r="DH970" s="24"/>
      <c r="DI970" s="24"/>
      <c r="DJ970" s="24"/>
      <c r="DK970" s="24"/>
      <c r="DL970" s="24"/>
      <c r="DM970" s="24"/>
      <c r="DN970" s="24"/>
      <c r="DO970" s="24"/>
      <c r="DP970" s="24"/>
      <c r="DQ970" s="24"/>
      <c r="DR970" s="24"/>
      <c r="DS970" s="24"/>
      <c r="DT970" s="24"/>
      <c r="DU970" s="24"/>
      <c r="DV970" s="24"/>
      <c r="DW970" s="24"/>
      <c r="DX970" s="24"/>
      <c r="DY970" s="24"/>
      <c r="DZ970" s="24"/>
      <c r="EA970" s="24"/>
      <c r="EB970" s="24"/>
      <c r="EC970" s="24"/>
      <c r="ED970" s="24"/>
      <c r="EE970" s="24"/>
      <c r="EF970" s="24"/>
      <c r="EG970" s="24"/>
      <c r="EH970" s="24"/>
      <c r="EI970" s="24"/>
      <c r="EJ970" s="24"/>
      <c r="EK970" s="24"/>
      <c r="EL970" s="24"/>
      <c r="EM970" s="24"/>
      <c r="EN970" s="24"/>
      <c r="EO970" s="24"/>
      <c r="EP970" s="24"/>
      <c r="EQ970" s="24"/>
      <c r="ER970" s="24"/>
      <c r="ES970" s="24"/>
      <c r="ET970" s="24"/>
      <c r="EU970" s="24"/>
      <c r="EV970" s="24"/>
      <c r="EW970" s="24"/>
      <c r="EX970" s="24"/>
      <c r="EY970" s="24"/>
      <c r="EZ970" s="24"/>
      <c r="FA970" s="24"/>
      <c r="FB970" s="24"/>
      <c r="FC970" s="24"/>
      <c r="FD970" s="24"/>
      <c r="FE970" s="24"/>
      <c r="FF970" s="24"/>
      <c r="FG970" s="24"/>
      <c r="FH970" s="24"/>
      <c r="FI970" s="24"/>
      <c r="FJ970" s="24"/>
      <c r="FK970" s="24"/>
      <c r="FL970" s="24"/>
      <c r="FM970" s="24"/>
      <c r="FN970" s="24"/>
      <c r="FO970" s="24"/>
      <c r="FP970" s="24"/>
      <c r="FQ970" s="24"/>
      <c r="FR970" s="24"/>
      <c r="FS970" s="24"/>
      <c r="FT970" s="24"/>
      <c r="FU970" s="24"/>
      <c r="FV970" s="24"/>
      <c r="FW970" s="24"/>
      <c r="FX970" s="24"/>
      <c r="FY970" s="24"/>
      <c r="FZ970" s="24"/>
      <c r="GA970" s="24"/>
      <c r="GB970" s="24"/>
      <c r="GC970" s="24"/>
      <c r="GD970" s="24"/>
      <c r="GE970" s="24"/>
      <c r="GF970" s="24"/>
      <c r="GG970" s="24"/>
      <c r="GH970" s="24"/>
      <c r="GI970" s="24"/>
      <c r="GJ970" s="24"/>
      <c r="GK970" s="24"/>
      <c r="GL970" s="24"/>
      <c r="GM970" s="24"/>
      <c r="GN970" s="24"/>
      <c r="GO970" s="24"/>
      <c r="GP970" s="24"/>
      <c r="GQ970" s="24"/>
      <c r="GR970" s="24"/>
      <c r="GS970" s="24"/>
      <c r="GT970" s="24"/>
      <c r="GU970" s="24"/>
      <c r="GV970" s="24"/>
      <c r="GW970" s="24"/>
      <c r="GX970" s="24"/>
      <c r="GY970" s="24"/>
      <c r="GZ970" s="24"/>
      <c r="HA970" s="24"/>
      <c r="HB970" s="24"/>
      <c r="HC970" s="24"/>
      <c r="HD970" s="24"/>
      <c r="HE970" s="24"/>
      <c r="HF970" s="24"/>
      <c r="HG970" s="24"/>
      <c r="HH970" s="24"/>
      <c r="HI970" s="24"/>
      <c r="HJ970" s="24"/>
      <c r="HK970" s="24"/>
      <c r="HL970" s="24"/>
      <c r="HM970" s="24"/>
      <c r="HN970" s="24"/>
      <c r="HO970" s="24"/>
      <c r="HP970" s="24"/>
      <c r="HQ970" s="24"/>
      <c r="HR970" s="24"/>
      <c r="HS970" s="24"/>
      <c r="HT970" s="24"/>
      <c r="HU970" s="24"/>
      <c r="HV970" s="24"/>
      <c r="HW970" s="24"/>
      <c r="HX970" s="24"/>
      <c r="HY970" s="24"/>
      <c r="HZ970" s="24"/>
      <c r="IA970" s="24"/>
      <c r="IB970" s="24"/>
      <c r="IC970" s="24"/>
      <c r="ID970" s="24"/>
      <c r="IE970" s="24"/>
      <c r="IF970" s="24"/>
      <c r="IG970" s="24"/>
      <c r="IH970" s="24"/>
      <c r="II970" s="24"/>
      <c r="IJ970" s="24"/>
      <c r="IK970" s="24"/>
      <c r="IL970" s="24"/>
      <c r="IM970" s="24"/>
      <c r="IN970" s="24"/>
      <c r="IO970" s="24"/>
      <c r="IP970" s="24"/>
      <c r="IQ970" s="24"/>
      <c r="IR970" s="24"/>
      <c r="IS970" s="24"/>
      <c r="IT970" s="24"/>
      <c r="IU970" s="24"/>
      <c r="IV970" s="24"/>
    </row>
    <row r="971" spans="1:256" s="22" customFormat="1" ht="11.25">
      <c r="A971" s="24"/>
      <c r="B971" s="24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4"/>
      <c r="CP971" s="24"/>
      <c r="CQ971" s="24"/>
      <c r="CR971" s="24"/>
      <c r="CS971" s="24"/>
      <c r="CT971" s="24"/>
      <c r="CU971" s="24"/>
      <c r="CV971" s="24"/>
      <c r="CW971" s="24"/>
      <c r="CX971" s="24"/>
      <c r="CY971" s="24"/>
      <c r="CZ971" s="24"/>
      <c r="DA971" s="24"/>
      <c r="DB971" s="24"/>
      <c r="DC971" s="24"/>
      <c r="DD971" s="24"/>
      <c r="DE971" s="24"/>
      <c r="DF971" s="24"/>
      <c r="DG971" s="24"/>
      <c r="DH971" s="24"/>
      <c r="DI971" s="24"/>
      <c r="DJ971" s="24"/>
      <c r="DK971" s="24"/>
      <c r="DL971" s="24"/>
      <c r="DM971" s="24"/>
      <c r="DN971" s="24"/>
      <c r="DO971" s="24"/>
      <c r="DP971" s="24"/>
      <c r="DQ971" s="24"/>
      <c r="DR971" s="24"/>
      <c r="DS971" s="24"/>
      <c r="DT971" s="24"/>
      <c r="DU971" s="24"/>
      <c r="DV971" s="24"/>
      <c r="DW971" s="24"/>
      <c r="DX971" s="24"/>
      <c r="DY971" s="24"/>
      <c r="DZ971" s="24"/>
      <c r="EA971" s="24"/>
      <c r="EB971" s="24"/>
      <c r="EC971" s="24"/>
      <c r="ED971" s="24"/>
      <c r="EE971" s="24"/>
      <c r="EF971" s="24"/>
      <c r="EG971" s="24"/>
      <c r="EH971" s="24"/>
      <c r="EI971" s="24"/>
      <c r="EJ971" s="24"/>
      <c r="EK971" s="24"/>
      <c r="EL971" s="24"/>
      <c r="EM971" s="24"/>
      <c r="EN971" s="24"/>
      <c r="EO971" s="24"/>
      <c r="EP971" s="24"/>
      <c r="EQ971" s="24"/>
      <c r="ER971" s="24"/>
      <c r="ES971" s="24"/>
      <c r="ET971" s="24"/>
      <c r="EU971" s="24"/>
      <c r="EV971" s="24"/>
      <c r="EW971" s="24"/>
      <c r="EX971" s="24"/>
      <c r="EY971" s="24"/>
      <c r="EZ971" s="24"/>
      <c r="FA971" s="24"/>
      <c r="FB971" s="24"/>
      <c r="FC971" s="24"/>
      <c r="FD971" s="24"/>
      <c r="FE971" s="24"/>
      <c r="FF971" s="24"/>
      <c r="FG971" s="24"/>
      <c r="FH971" s="24"/>
      <c r="FI971" s="24"/>
      <c r="FJ971" s="24"/>
      <c r="FK971" s="24"/>
      <c r="FL971" s="24"/>
      <c r="FM971" s="24"/>
      <c r="FN971" s="24"/>
      <c r="FO971" s="24"/>
      <c r="FP971" s="24"/>
      <c r="FQ971" s="24"/>
      <c r="FR971" s="24"/>
      <c r="FS971" s="24"/>
      <c r="FT971" s="24"/>
      <c r="FU971" s="24"/>
      <c r="FV971" s="24"/>
      <c r="FW971" s="24"/>
      <c r="FX971" s="24"/>
      <c r="FY971" s="24"/>
      <c r="FZ971" s="24"/>
      <c r="GA971" s="24"/>
      <c r="GB971" s="24"/>
      <c r="GC971" s="24"/>
      <c r="GD971" s="24"/>
      <c r="GE971" s="24"/>
      <c r="GF971" s="24"/>
      <c r="GG971" s="24"/>
      <c r="GH971" s="24"/>
      <c r="GI971" s="24"/>
      <c r="GJ971" s="24"/>
      <c r="GK971" s="24"/>
      <c r="GL971" s="24"/>
      <c r="GM971" s="24"/>
      <c r="GN971" s="24"/>
      <c r="GO971" s="24"/>
      <c r="GP971" s="24"/>
      <c r="GQ971" s="24"/>
      <c r="GR971" s="24"/>
      <c r="GS971" s="24"/>
      <c r="GT971" s="24"/>
      <c r="GU971" s="24"/>
      <c r="GV971" s="24"/>
      <c r="GW971" s="24"/>
      <c r="GX971" s="24"/>
      <c r="GY971" s="24"/>
      <c r="GZ971" s="24"/>
      <c r="HA971" s="24"/>
      <c r="HB971" s="24"/>
      <c r="HC971" s="24"/>
      <c r="HD971" s="24"/>
      <c r="HE971" s="24"/>
      <c r="HF971" s="24"/>
      <c r="HG971" s="24"/>
      <c r="HH971" s="24"/>
      <c r="HI971" s="24"/>
      <c r="HJ971" s="24"/>
      <c r="HK971" s="24"/>
      <c r="HL971" s="24"/>
      <c r="HM971" s="24"/>
      <c r="HN971" s="24"/>
      <c r="HO971" s="24"/>
      <c r="HP971" s="24"/>
      <c r="HQ971" s="24"/>
      <c r="HR971" s="24"/>
      <c r="HS971" s="24"/>
      <c r="HT971" s="24"/>
      <c r="HU971" s="24"/>
      <c r="HV971" s="24"/>
      <c r="HW971" s="24"/>
      <c r="HX971" s="24"/>
      <c r="HY971" s="24"/>
      <c r="HZ971" s="24"/>
      <c r="IA971" s="24"/>
      <c r="IB971" s="24"/>
      <c r="IC971" s="24"/>
      <c r="ID971" s="24"/>
      <c r="IE971" s="24"/>
      <c r="IF971" s="24"/>
      <c r="IG971" s="24"/>
      <c r="IH971" s="24"/>
      <c r="II971" s="24"/>
      <c r="IJ971" s="24"/>
      <c r="IK971" s="24"/>
      <c r="IL971" s="24"/>
      <c r="IM971" s="24"/>
      <c r="IN971" s="24"/>
      <c r="IO971" s="24"/>
      <c r="IP971" s="24"/>
      <c r="IQ971" s="24"/>
      <c r="IR971" s="24"/>
      <c r="IS971" s="24"/>
      <c r="IT971" s="24"/>
      <c r="IU971" s="24"/>
      <c r="IV971" s="24"/>
    </row>
    <row r="972" spans="1:256" s="22" customFormat="1" ht="11.25">
      <c r="A972" s="24"/>
      <c r="B972" s="24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4"/>
      <c r="CO972" s="24"/>
      <c r="CP972" s="24"/>
      <c r="CQ972" s="24"/>
      <c r="CR972" s="24"/>
      <c r="CS972" s="24"/>
      <c r="CT972" s="24"/>
      <c r="CU972" s="24"/>
      <c r="CV972" s="24"/>
      <c r="CW972" s="24"/>
      <c r="CX972" s="24"/>
      <c r="CY972" s="24"/>
      <c r="CZ972" s="24"/>
      <c r="DA972" s="24"/>
      <c r="DB972" s="24"/>
      <c r="DC972" s="24"/>
      <c r="DD972" s="24"/>
      <c r="DE972" s="24"/>
      <c r="DF972" s="24"/>
      <c r="DG972" s="24"/>
      <c r="DH972" s="24"/>
      <c r="DI972" s="24"/>
      <c r="DJ972" s="24"/>
      <c r="DK972" s="24"/>
      <c r="DL972" s="24"/>
      <c r="DM972" s="24"/>
      <c r="DN972" s="24"/>
      <c r="DO972" s="24"/>
      <c r="DP972" s="24"/>
      <c r="DQ972" s="24"/>
      <c r="DR972" s="24"/>
      <c r="DS972" s="24"/>
      <c r="DT972" s="24"/>
      <c r="DU972" s="24"/>
      <c r="DV972" s="24"/>
      <c r="DW972" s="24"/>
      <c r="DX972" s="24"/>
      <c r="DY972" s="24"/>
      <c r="DZ972" s="24"/>
      <c r="EA972" s="24"/>
      <c r="EB972" s="24"/>
      <c r="EC972" s="24"/>
      <c r="ED972" s="24"/>
      <c r="EE972" s="24"/>
      <c r="EF972" s="24"/>
      <c r="EG972" s="24"/>
      <c r="EH972" s="24"/>
      <c r="EI972" s="24"/>
      <c r="EJ972" s="24"/>
      <c r="EK972" s="24"/>
      <c r="EL972" s="24"/>
      <c r="EM972" s="24"/>
      <c r="EN972" s="24"/>
      <c r="EO972" s="24"/>
      <c r="EP972" s="24"/>
      <c r="EQ972" s="24"/>
      <c r="ER972" s="24"/>
      <c r="ES972" s="24"/>
      <c r="ET972" s="24"/>
      <c r="EU972" s="24"/>
      <c r="EV972" s="24"/>
      <c r="EW972" s="24"/>
      <c r="EX972" s="24"/>
      <c r="EY972" s="24"/>
      <c r="EZ972" s="24"/>
      <c r="FA972" s="24"/>
      <c r="FB972" s="24"/>
      <c r="FC972" s="24"/>
      <c r="FD972" s="24"/>
      <c r="FE972" s="24"/>
      <c r="FF972" s="24"/>
      <c r="FG972" s="24"/>
      <c r="FH972" s="24"/>
      <c r="FI972" s="24"/>
      <c r="FJ972" s="24"/>
      <c r="FK972" s="24"/>
      <c r="FL972" s="24"/>
      <c r="FM972" s="24"/>
      <c r="FN972" s="24"/>
      <c r="FO972" s="24"/>
      <c r="FP972" s="24"/>
      <c r="FQ972" s="24"/>
      <c r="FR972" s="24"/>
      <c r="FS972" s="24"/>
      <c r="FT972" s="24"/>
      <c r="FU972" s="24"/>
      <c r="FV972" s="24"/>
      <c r="FW972" s="24"/>
      <c r="FX972" s="24"/>
      <c r="FY972" s="24"/>
      <c r="FZ972" s="24"/>
      <c r="GA972" s="24"/>
      <c r="GB972" s="24"/>
      <c r="GC972" s="24"/>
      <c r="GD972" s="24"/>
      <c r="GE972" s="24"/>
      <c r="GF972" s="24"/>
      <c r="GG972" s="24"/>
      <c r="GH972" s="24"/>
      <c r="GI972" s="24"/>
      <c r="GJ972" s="24"/>
      <c r="GK972" s="24"/>
      <c r="GL972" s="24"/>
      <c r="GM972" s="24"/>
      <c r="GN972" s="24"/>
      <c r="GO972" s="24"/>
      <c r="GP972" s="24"/>
      <c r="GQ972" s="24"/>
      <c r="GR972" s="24"/>
      <c r="GS972" s="24"/>
      <c r="GT972" s="24"/>
      <c r="GU972" s="24"/>
      <c r="GV972" s="24"/>
      <c r="GW972" s="24"/>
      <c r="GX972" s="24"/>
      <c r="GY972" s="24"/>
      <c r="GZ972" s="24"/>
      <c r="HA972" s="24"/>
      <c r="HB972" s="24"/>
      <c r="HC972" s="24"/>
      <c r="HD972" s="24"/>
      <c r="HE972" s="24"/>
      <c r="HF972" s="24"/>
      <c r="HG972" s="24"/>
      <c r="HH972" s="24"/>
      <c r="HI972" s="24"/>
      <c r="HJ972" s="24"/>
      <c r="HK972" s="24"/>
      <c r="HL972" s="24"/>
      <c r="HM972" s="24"/>
      <c r="HN972" s="24"/>
      <c r="HO972" s="24"/>
      <c r="HP972" s="24"/>
      <c r="HQ972" s="24"/>
      <c r="HR972" s="24"/>
      <c r="HS972" s="24"/>
      <c r="HT972" s="24"/>
      <c r="HU972" s="24"/>
      <c r="HV972" s="24"/>
      <c r="HW972" s="24"/>
      <c r="HX972" s="24"/>
      <c r="HY972" s="24"/>
      <c r="HZ972" s="24"/>
      <c r="IA972" s="24"/>
      <c r="IB972" s="24"/>
      <c r="IC972" s="24"/>
      <c r="ID972" s="24"/>
      <c r="IE972" s="24"/>
      <c r="IF972" s="24"/>
      <c r="IG972" s="24"/>
      <c r="IH972" s="24"/>
      <c r="II972" s="24"/>
      <c r="IJ972" s="24"/>
      <c r="IK972" s="24"/>
      <c r="IL972" s="24"/>
      <c r="IM972" s="24"/>
      <c r="IN972" s="24"/>
      <c r="IO972" s="24"/>
      <c r="IP972" s="24"/>
      <c r="IQ972" s="24"/>
      <c r="IR972" s="24"/>
      <c r="IS972" s="24"/>
      <c r="IT972" s="24"/>
      <c r="IU972" s="24"/>
      <c r="IV972" s="24"/>
    </row>
    <row r="973" spans="1:256" s="22" customFormat="1" ht="11.25">
      <c r="A973" s="24"/>
      <c r="B973" s="24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4"/>
      <c r="CP973" s="24"/>
      <c r="CQ973" s="24"/>
      <c r="CR973" s="24"/>
      <c r="CS973" s="24"/>
      <c r="CT973" s="24"/>
      <c r="CU973" s="24"/>
      <c r="CV973" s="24"/>
      <c r="CW973" s="24"/>
      <c r="CX973" s="24"/>
      <c r="CY973" s="24"/>
      <c r="CZ973" s="24"/>
      <c r="DA973" s="24"/>
      <c r="DB973" s="24"/>
      <c r="DC973" s="24"/>
      <c r="DD973" s="24"/>
      <c r="DE973" s="24"/>
      <c r="DF973" s="24"/>
      <c r="DG973" s="24"/>
      <c r="DH973" s="24"/>
      <c r="DI973" s="24"/>
      <c r="DJ973" s="24"/>
      <c r="DK973" s="24"/>
      <c r="DL973" s="24"/>
      <c r="DM973" s="24"/>
      <c r="DN973" s="24"/>
      <c r="DO973" s="24"/>
      <c r="DP973" s="24"/>
      <c r="DQ973" s="24"/>
      <c r="DR973" s="24"/>
      <c r="DS973" s="24"/>
      <c r="DT973" s="24"/>
      <c r="DU973" s="24"/>
      <c r="DV973" s="24"/>
      <c r="DW973" s="24"/>
      <c r="DX973" s="24"/>
      <c r="DY973" s="24"/>
      <c r="DZ973" s="24"/>
      <c r="EA973" s="24"/>
      <c r="EB973" s="24"/>
      <c r="EC973" s="24"/>
      <c r="ED973" s="24"/>
      <c r="EE973" s="24"/>
      <c r="EF973" s="24"/>
      <c r="EG973" s="24"/>
      <c r="EH973" s="24"/>
      <c r="EI973" s="24"/>
      <c r="EJ973" s="24"/>
      <c r="EK973" s="24"/>
      <c r="EL973" s="24"/>
      <c r="EM973" s="24"/>
      <c r="EN973" s="24"/>
      <c r="EO973" s="24"/>
      <c r="EP973" s="24"/>
      <c r="EQ973" s="24"/>
      <c r="ER973" s="24"/>
      <c r="ES973" s="24"/>
      <c r="ET973" s="24"/>
      <c r="EU973" s="24"/>
      <c r="EV973" s="24"/>
      <c r="EW973" s="24"/>
      <c r="EX973" s="24"/>
      <c r="EY973" s="24"/>
      <c r="EZ973" s="24"/>
      <c r="FA973" s="24"/>
      <c r="FB973" s="24"/>
      <c r="FC973" s="24"/>
      <c r="FD973" s="24"/>
      <c r="FE973" s="24"/>
      <c r="FF973" s="24"/>
      <c r="FG973" s="24"/>
      <c r="FH973" s="24"/>
      <c r="FI973" s="24"/>
      <c r="FJ973" s="24"/>
      <c r="FK973" s="24"/>
      <c r="FL973" s="24"/>
      <c r="FM973" s="24"/>
      <c r="FN973" s="24"/>
      <c r="FO973" s="24"/>
      <c r="FP973" s="24"/>
      <c r="FQ973" s="24"/>
      <c r="FR973" s="24"/>
      <c r="FS973" s="24"/>
      <c r="FT973" s="24"/>
      <c r="FU973" s="24"/>
      <c r="FV973" s="24"/>
      <c r="FW973" s="24"/>
      <c r="FX973" s="24"/>
      <c r="FY973" s="24"/>
      <c r="FZ973" s="24"/>
      <c r="GA973" s="24"/>
      <c r="GB973" s="24"/>
      <c r="GC973" s="24"/>
      <c r="GD973" s="24"/>
      <c r="GE973" s="24"/>
      <c r="GF973" s="24"/>
      <c r="GG973" s="24"/>
      <c r="GH973" s="24"/>
      <c r="GI973" s="24"/>
      <c r="GJ973" s="24"/>
      <c r="GK973" s="24"/>
      <c r="GL973" s="24"/>
      <c r="GM973" s="24"/>
      <c r="GN973" s="24"/>
      <c r="GO973" s="24"/>
      <c r="GP973" s="24"/>
      <c r="GQ973" s="24"/>
      <c r="GR973" s="24"/>
      <c r="GS973" s="24"/>
      <c r="GT973" s="24"/>
      <c r="GU973" s="24"/>
      <c r="GV973" s="24"/>
      <c r="GW973" s="24"/>
      <c r="GX973" s="24"/>
      <c r="GY973" s="24"/>
      <c r="GZ973" s="24"/>
      <c r="HA973" s="24"/>
      <c r="HB973" s="24"/>
      <c r="HC973" s="24"/>
      <c r="HD973" s="24"/>
      <c r="HE973" s="24"/>
      <c r="HF973" s="24"/>
      <c r="HG973" s="24"/>
      <c r="HH973" s="24"/>
      <c r="HI973" s="24"/>
      <c r="HJ973" s="24"/>
      <c r="HK973" s="24"/>
      <c r="HL973" s="24"/>
      <c r="HM973" s="24"/>
      <c r="HN973" s="24"/>
      <c r="HO973" s="24"/>
      <c r="HP973" s="24"/>
      <c r="HQ973" s="24"/>
      <c r="HR973" s="24"/>
      <c r="HS973" s="24"/>
      <c r="HT973" s="24"/>
      <c r="HU973" s="24"/>
      <c r="HV973" s="24"/>
      <c r="HW973" s="24"/>
      <c r="HX973" s="24"/>
      <c r="HY973" s="24"/>
      <c r="HZ973" s="24"/>
      <c r="IA973" s="24"/>
      <c r="IB973" s="24"/>
      <c r="IC973" s="24"/>
      <c r="ID973" s="24"/>
      <c r="IE973" s="24"/>
      <c r="IF973" s="24"/>
      <c r="IG973" s="24"/>
      <c r="IH973" s="24"/>
      <c r="II973" s="24"/>
      <c r="IJ973" s="24"/>
      <c r="IK973" s="24"/>
      <c r="IL973" s="24"/>
      <c r="IM973" s="24"/>
      <c r="IN973" s="24"/>
      <c r="IO973" s="24"/>
      <c r="IP973" s="24"/>
      <c r="IQ973" s="24"/>
      <c r="IR973" s="24"/>
      <c r="IS973" s="24"/>
      <c r="IT973" s="24"/>
      <c r="IU973" s="24"/>
      <c r="IV973" s="24"/>
    </row>
    <row r="974" spans="1:256" s="22" customFormat="1" ht="11.25">
      <c r="A974" s="24"/>
      <c r="B974" s="24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4"/>
      <c r="CP974" s="24"/>
      <c r="CQ974" s="24"/>
      <c r="CR974" s="24"/>
      <c r="CS974" s="24"/>
      <c r="CT974" s="24"/>
      <c r="CU974" s="24"/>
      <c r="CV974" s="24"/>
      <c r="CW974" s="24"/>
      <c r="CX974" s="24"/>
      <c r="CY974" s="24"/>
      <c r="CZ974" s="24"/>
      <c r="DA974" s="24"/>
      <c r="DB974" s="24"/>
      <c r="DC974" s="24"/>
      <c r="DD974" s="24"/>
      <c r="DE974" s="24"/>
      <c r="DF974" s="24"/>
      <c r="DG974" s="24"/>
      <c r="DH974" s="24"/>
      <c r="DI974" s="24"/>
      <c r="DJ974" s="24"/>
      <c r="DK974" s="24"/>
      <c r="DL974" s="24"/>
      <c r="DM974" s="24"/>
      <c r="DN974" s="24"/>
      <c r="DO974" s="24"/>
      <c r="DP974" s="24"/>
      <c r="DQ974" s="24"/>
      <c r="DR974" s="24"/>
      <c r="DS974" s="24"/>
      <c r="DT974" s="24"/>
      <c r="DU974" s="24"/>
      <c r="DV974" s="24"/>
      <c r="DW974" s="24"/>
      <c r="DX974" s="24"/>
      <c r="DY974" s="24"/>
      <c r="DZ974" s="24"/>
      <c r="EA974" s="24"/>
      <c r="EB974" s="24"/>
      <c r="EC974" s="24"/>
      <c r="ED974" s="24"/>
      <c r="EE974" s="24"/>
      <c r="EF974" s="24"/>
      <c r="EG974" s="24"/>
      <c r="EH974" s="24"/>
      <c r="EI974" s="24"/>
      <c r="EJ974" s="24"/>
      <c r="EK974" s="24"/>
      <c r="EL974" s="24"/>
      <c r="EM974" s="24"/>
      <c r="EN974" s="24"/>
      <c r="EO974" s="24"/>
      <c r="EP974" s="24"/>
      <c r="EQ974" s="24"/>
      <c r="ER974" s="24"/>
      <c r="ES974" s="24"/>
      <c r="ET974" s="24"/>
      <c r="EU974" s="24"/>
      <c r="EV974" s="24"/>
      <c r="EW974" s="24"/>
      <c r="EX974" s="24"/>
      <c r="EY974" s="24"/>
      <c r="EZ974" s="24"/>
      <c r="FA974" s="24"/>
      <c r="FB974" s="24"/>
      <c r="FC974" s="24"/>
      <c r="FD974" s="24"/>
      <c r="FE974" s="24"/>
      <c r="FF974" s="24"/>
      <c r="FG974" s="24"/>
      <c r="FH974" s="24"/>
      <c r="FI974" s="24"/>
      <c r="FJ974" s="24"/>
      <c r="FK974" s="24"/>
      <c r="FL974" s="24"/>
      <c r="FM974" s="24"/>
      <c r="FN974" s="24"/>
      <c r="FO974" s="24"/>
      <c r="FP974" s="24"/>
      <c r="FQ974" s="24"/>
      <c r="FR974" s="24"/>
      <c r="FS974" s="24"/>
      <c r="FT974" s="24"/>
      <c r="FU974" s="24"/>
      <c r="FV974" s="24"/>
      <c r="FW974" s="24"/>
      <c r="FX974" s="24"/>
      <c r="FY974" s="24"/>
      <c r="FZ974" s="24"/>
      <c r="GA974" s="24"/>
      <c r="GB974" s="24"/>
      <c r="GC974" s="24"/>
      <c r="GD974" s="24"/>
      <c r="GE974" s="24"/>
      <c r="GF974" s="24"/>
      <c r="GG974" s="24"/>
      <c r="GH974" s="24"/>
      <c r="GI974" s="24"/>
      <c r="GJ974" s="24"/>
      <c r="GK974" s="24"/>
      <c r="GL974" s="24"/>
      <c r="GM974" s="24"/>
      <c r="GN974" s="24"/>
      <c r="GO974" s="24"/>
      <c r="GP974" s="24"/>
      <c r="GQ974" s="24"/>
      <c r="GR974" s="24"/>
      <c r="GS974" s="24"/>
      <c r="GT974" s="24"/>
      <c r="GU974" s="24"/>
      <c r="GV974" s="24"/>
      <c r="GW974" s="24"/>
      <c r="GX974" s="24"/>
      <c r="GY974" s="24"/>
      <c r="GZ974" s="24"/>
      <c r="HA974" s="24"/>
      <c r="HB974" s="24"/>
      <c r="HC974" s="24"/>
      <c r="HD974" s="24"/>
      <c r="HE974" s="24"/>
      <c r="HF974" s="24"/>
      <c r="HG974" s="24"/>
      <c r="HH974" s="24"/>
      <c r="HI974" s="24"/>
      <c r="HJ974" s="24"/>
      <c r="HK974" s="24"/>
      <c r="HL974" s="24"/>
      <c r="HM974" s="24"/>
      <c r="HN974" s="24"/>
      <c r="HO974" s="24"/>
      <c r="HP974" s="24"/>
      <c r="HQ974" s="24"/>
      <c r="HR974" s="24"/>
      <c r="HS974" s="24"/>
      <c r="HT974" s="24"/>
      <c r="HU974" s="24"/>
      <c r="HV974" s="24"/>
      <c r="HW974" s="24"/>
      <c r="HX974" s="24"/>
      <c r="HY974" s="24"/>
      <c r="HZ974" s="24"/>
      <c r="IA974" s="24"/>
      <c r="IB974" s="24"/>
      <c r="IC974" s="24"/>
      <c r="ID974" s="24"/>
      <c r="IE974" s="24"/>
      <c r="IF974" s="24"/>
      <c r="IG974" s="24"/>
      <c r="IH974" s="24"/>
      <c r="II974" s="24"/>
      <c r="IJ974" s="24"/>
      <c r="IK974" s="24"/>
      <c r="IL974" s="24"/>
      <c r="IM974" s="24"/>
      <c r="IN974" s="24"/>
      <c r="IO974" s="24"/>
      <c r="IP974" s="24"/>
      <c r="IQ974" s="24"/>
      <c r="IR974" s="24"/>
      <c r="IS974" s="24"/>
      <c r="IT974" s="24"/>
      <c r="IU974" s="24"/>
      <c r="IV974" s="24"/>
    </row>
    <row r="975" spans="1:256" s="22" customFormat="1" ht="11.25">
      <c r="A975" s="24"/>
      <c r="B975" s="24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4"/>
      <c r="CP975" s="24"/>
      <c r="CQ975" s="24"/>
      <c r="CR975" s="24"/>
      <c r="CS975" s="24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4"/>
      <c r="DG975" s="24"/>
      <c r="DH975" s="24"/>
      <c r="DI975" s="24"/>
      <c r="DJ975" s="24"/>
      <c r="DK975" s="24"/>
      <c r="DL975" s="24"/>
      <c r="DM975" s="24"/>
      <c r="DN975" s="24"/>
      <c r="DO975" s="24"/>
      <c r="DP975" s="24"/>
      <c r="DQ975" s="24"/>
      <c r="DR975" s="24"/>
      <c r="DS975" s="24"/>
      <c r="DT975" s="24"/>
      <c r="DU975" s="24"/>
      <c r="DV975" s="24"/>
      <c r="DW975" s="24"/>
      <c r="DX975" s="24"/>
      <c r="DY975" s="24"/>
      <c r="DZ975" s="24"/>
      <c r="EA975" s="24"/>
      <c r="EB975" s="24"/>
      <c r="EC975" s="24"/>
      <c r="ED975" s="24"/>
      <c r="EE975" s="24"/>
      <c r="EF975" s="24"/>
      <c r="EG975" s="24"/>
      <c r="EH975" s="24"/>
      <c r="EI975" s="24"/>
      <c r="EJ975" s="24"/>
      <c r="EK975" s="24"/>
      <c r="EL975" s="24"/>
      <c r="EM975" s="24"/>
      <c r="EN975" s="24"/>
      <c r="EO975" s="24"/>
      <c r="EP975" s="24"/>
      <c r="EQ975" s="24"/>
      <c r="ER975" s="24"/>
      <c r="ES975" s="24"/>
      <c r="ET975" s="24"/>
      <c r="EU975" s="24"/>
      <c r="EV975" s="24"/>
      <c r="EW975" s="24"/>
      <c r="EX975" s="24"/>
      <c r="EY975" s="24"/>
      <c r="EZ975" s="24"/>
      <c r="FA975" s="24"/>
      <c r="FB975" s="24"/>
      <c r="FC975" s="24"/>
      <c r="FD975" s="24"/>
      <c r="FE975" s="24"/>
      <c r="FF975" s="24"/>
      <c r="FG975" s="24"/>
      <c r="FH975" s="24"/>
      <c r="FI975" s="24"/>
      <c r="FJ975" s="24"/>
      <c r="FK975" s="24"/>
      <c r="FL975" s="24"/>
      <c r="FM975" s="24"/>
      <c r="FN975" s="24"/>
      <c r="FO975" s="24"/>
      <c r="FP975" s="24"/>
      <c r="FQ975" s="24"/>
      <c r="FR975" s="24"/>
      <c r="FS975" s="24"/>
      <c r="FT975" s="24"/>
      <c r="FU975" s="24"/>
      <c r="FV975" s="24"/>
      <c r="FW975" s="24"/>
      <c r="FX975" s="24"/>
      <c r="FY975" s="24"/>
      <c r="FZ975" s="24"/>
      <c r="GA975" s="24"/>
      <c r="GB975" s="24"/>
      <c r="GC975" s="24"/>
      <c r="GD975" s="24"/>
      <c r="GE975" s="24"/>
      <c r="GF975" s="24"/>
      <c r="GG975" s="24"/>
      <c r="GH975" s="24"/>
      <c r="GI975" s="24"/>
      <c r="GJ975" s="24"/>
      <c r="GK975" s="24"/>
      <c r="GL975" s="24"/>
      <c r="GM975" s="24"/>
      <c r="GN975" s="24"/>
      <c r="GO975" s="24"/>
      <c r="GP975" s="24"/>
      <c r="GQ975" s="24"/>
      <c r="GR975" s="24"/>
      <c r="GS975" s="24"/>
      <c r="GT975" s="24"/>
      <c r="GU975" s="24"/>
      <c r="GV975" s="24"/>
      <c r="GW975" s="24"/>
      <c r="GX975" s="24"/>
      <c r="GY975" s="24"/>
      <c r="GZ975" s="24"/>
      <c r="HA975" s="24"/>
      <c r="HB975" s="24"/>
      <c r="HC975" s="24"/>
      <c r="HD975" s="24"/>
      <c r="HE975" s="24"/>
      <c r="HF975" s="24"/>
      <c r="HG975" s="24"/>
      <c r="HH975" s="24"/>
      <c r="HI975" s="24"/>
      <c r="HJ975" s="24"/>
      <c r="HK975" s="24"/>
      <c r="HL975" s="24"/>
      <c r="HM975" s="24"/>
      <c r="HN975" s="24"/>
      <c r="HO975" s="24"/>
      <c r="HP975" s="24"/>
      <c r="HQ975" s="24"/>
      <c r="HR975" s="24"/>
      <c r="HS975" s="24"/>
      <c r="HT975" s="24"/>
      <c r="HU975" s="24"/>
      <c r="HV975" s="24"/>
      <c r="HW975" s="24"/>
      <c r="HX975" s="24"/>
      <c r="HY975" s="24"/>
      <c r="HZ975" s="24"/>
      <c r="IA975" s="24"/>
      <c r="IB975" s="24"/>
      <c r="IC975" s="24"/>
      <c r="ID975" s="24"/>
      <c r="IE975" s="24"/>
      <c r="IF975" s="24"/>
      <c r="IG975" s="24"/>
      <c r="IH975" s="24"/>
      <c r="II975" s="24"/>
      <c r="IJ975" s="24"/>
      <c r="IK975" s="24"/>
      <c r="IL975" s="24"/>
      <c r="IM975" s="24"/>
      <c r="IN975" s="24"/>
      <c r="IO975" s="24"/>
      <c r="IP975" s="24"/>
      <c r="IQ975" s="24"/>
      <c r="IR975" s="24"/>
      <c r="IS975" s="24"/>
      <c r="IT975" s="24"/>
      <c r="IU975" s="24"/>
      <c r="IV975" s="24"/>
    </row>
    <row r="976" spans="1:256" s="22" customFormat="1" ht="11.25">
      <c r="A976" s="24"/>
      <c r="B976" s="24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4"/>
      <c r="CP976" s="24"/>
      <c r="CQ976" s="24"/>
      <c r="CR976" s="24"/>
      <c r="CS976" s="24"/>
      <c r="CT976" s="24"/>
      <c r="CU976" s="24"/>
      <c r="CV976" s="24"/>
      <c r="CW976" s="24"/>
      <c r="CX976" s="24"/>
      <c r="CY976" s="24"/>
      <c r="CZ976" s="24"/>
      <c r="DA976" s="24"/>
      <c r="DB976" s="24"/>
      <c r="DC976" s="24"/>
      <c r="DD976" s="24"/>
      <c r="DE976" s="24"/>
      <c r="DF976" s="24"/>
      <c r="DG976" s="24"/>
      <c r="DH976" s="24"/>
      <c r="DI976" s="24"/>
      <c r="DJ976" s="24"/>
      <c r="DK976" s="24"/>
      <c r="DL976" s="24"/>
      <c r="DM976" s="24"/>
      <c r="DN976" s="24"/>
      <c r="DO976" s="24"/>
      <c r="DP976" s="24"/>
      <c r="DQ976" s="24"/>
      <c r="DR976" s="24"/>
      <c r="DS976" s="24"/>
      <c r="DT976" s="24"/>
      <c r="DU976" s="24"/>
      <c r="DV976" s="24"/>
      <c r="DW976" s="24"/>
      <c r="DX976" s="24"/>
      <c r="DY976" s="24"/>
      <c r="DZ976" s="24"/>
      <c r="EA976" s="24"/>
      <c r="EB976" s="24"/>
      <c r="EC976" s="24"/>
      <c r="ED976" s="24"/>
      <c r="EE976" s="24"/>
      <c r="EF976" s="24"/>
      <c r="EG976" s="24"/>
      <c r="EH976" s="24"/>
      <c r="EI976" s="24"/>
      <c r="EJ976" s="24"/>
      <c r="EK976" s="24"/>
      <c r="EL976" s="24"/>
      <c r="EM976" s="24"/>
      <c r="EN976" s="24"/>
      <c r="EO976" s="24"/>
      <c r="EP976" s="24"/>
      <c r="EQ976" s="24"/>
      <c r="ER976" s="24"/>
      <c r="ES976" s="24"/>
      <c r="ET976" s="24"/>
      <c r="EU976" s="24"/>
      <c r="EV976" s="24"/>
      <c r="EW976" s="24"/>
      <c r="EX976" s="24"/>
      <c r="EY976" s="24"/>
      <c r="EZ976" s="24"/>
      <c r="FA976" s="24"/>
      <c r="FB976" s="24"/>
      <c r="FC976" s="24"/>
      <c r="FD976" s="24"/>
      <c r="FE976" s="24"/>
      <c r="FF976" s="24"/>
      <c r="FG976" s="24"/>
      <c r="FH976" s="24"/>
      <c r="FI976" s="24"/>
      <c r="FJ976" s="24"/>
      <c r="FK976" s="24"/>
      <c r="FL976" s="24"/>
      <c r="FM976" s="24"/>
      <c r="FN976" s="24"/>
      <c r="FO976" s="24"/>
      <c r="FP976" s="24"/>
      <c r="FQ976" s="24"/>
      <c r="FR976" s="24"/>
      <c r="FS976" s="24"/>
      <c r="FT976" s="24"/>
      <c r="FU976" s="24"/>
      <c r="FV976" s="24"/>
      <c r="FW976" s="24"/>
      <c r="FX976" s="24"/>
      <c r="FY976" s="24"/>
      <c r="FZ976" s="24"/>
      <c r="GA976" s="24"/>
      <c r="GB976" s="24"/>
      <c r="GC976" s="24"/>
      <c r="GD976" s="24"/>
      <c r="GE976" s="24"/>
      <c r="GF976" s="24"/>
      <c r="GG976" s="24"/>
      <c r="GH976" s="24"/>
      <c r="GI976" s="24"/>
      <c r="GJ976" s="24"/>
      <c r="GK976" s="24"/>
      <c r="GL976" s="24"/>
      <c r="GM976" s="24"/>
      <c r="GN976" s="24"/>
      <c r="GO976" s="24"/>
      <c r="GP976" s="24"/>
      <c r="GQ976" s="24"/>
      <c r="GR976" s="24"/>
      <c r="GS976" s="24"/>
      <c r="GT976" s="24"/>
      <c r="GU976" s="24"/>
      <c r="GV976" s="24"/>
      <c r="GW976" s="24"/>
      <c r="GX976" s="24"/>
      <c r="GY976" s="24"/>
      <c r="GZ976" s="24"/>
      <c r="HA976" s="24"/>
      <c r="HB976" s="24"/>
      <c r="HC976" s="24"/>
      <c r="HD976" s="24"/>
      <c r="HE976" s="24"/>
      <c r="HF976" s="24"/>
      <c r="HG976" s="24"/>
      <c r="HH976" s="24"/>
      <c r="HI976" s="24"/>
      <c r="HJ976" s="24"/>
      <c r="HK976" s="24"/>
      <c r="HL976" s="24"/>
      <c r="HM976" s="24"/>
      <c r="HN976" s="24"/>
      <c r="HO976" s="24"/>
      <c r="HP976" s="24"/>
      <c r="HQ976" s="24"/>
      <c r="HR976" s="24"/>
      <c r="HS976" s="24"/>
      <c r="HT976" s="24"/>
      <c r="HU976" s="24"/>
      <c r="HV976" s="24"/>
      <c r="HW976" s="24"/>
      <c r="HX976" s="24"/>
      <c r="HY976" s="24"/>
      <c r="HZ976" s="24"/>
      <c r="IA976" s="24"/>
      <c r="IB976" s="24"/>
      <c r="IC976" s="24"/>
      <c r="ID976" s="24"/>
      <c r="IE976" s="24"/>
      <c r="IF976" s="24"/>
      <c r="IG976" s="24"/>
      <c r="IH976" s="24"/>
      <c r="II976" s="24"/>
      <c r="IJ976" s="24"/>
      <c r="IK976" s="24"/>
      <c r="IL976" s="24"/>
      <c r="IM976" s="24"/>
      <c r="IN976" s="24"/>
      <c r="IO976" s="24"/>
      <c r="IP976" s="24"/>
      <c r="IQ976" s="24"/>
      <c r="IR976" s="24"/>
      <c r="IS976" s="24"/>
      <c r="IT976" s="24"/>
      <c r="IU976" s="24"/>
      <c r="IV976" s="24"/>
    </row>
    <row r="977" spans="1:256" s="22" customFormat="1" ht="11.25">
      <c r="A977" s="24"/>
      <c r="B977" s="24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4"/>
      <c r="DE977" s="24"/>
      <c r="DF977" s="24"/>
      <c r="DG977" s="24"/>
      <c r="DH977" s="24"/>
      <c r="DI977" s="24"/>
      <c r="DJ977" s="24"/>
      <c r="DK977" s="24"/>
      <c r="DL977" s="24"/>
      <c r="DM977" s="24"/>
      <c r="DN977" s="24"/>
      <c r="DO977" s="24"/>
      <c r="DP977" s="24"/>
      <c r="DQ977" s="24"/>
      <c r="DR977" s="24"/>
      <c r="DS977" s="24"/>
      <c r="DT977" s="24"/>
      <c r="DU977" s="24"/>
      <c r="DV977" s="24"/>
      <c r="DW977" s="24"/>
      <c r="DX977" s="24"/>
      <c r="DY977" s="24"/>
      <c r="DZ977" s="24"/>
      <c r="EA977" s="24"/>
      <c r="EB977" s="24"/>
      <c r="EC977" s="24"/>
      <c r="ED977" s="24"/>
      <c r="EE977" s="24"/>
      <c r="EF977" s="24"/>
      <c r="EG977" s="24"/>
      <c r="EH977" s="24"/>
      <c r="EI977" s="24"/>
      <c r="EJ977" s="24"/>
      <c r="EK977" s="24"/>
      <c r="EL977" s="24"/>
      <c r="EM977" s="24"/>
      <c r="EN977" s="24"/>
      <c r="EO977" s="24"/>
      <c r="EP977" s="24"/>
      <c r="EQ977" s="24"/>
      <c r="ER977" s="24"/>
      <c r="ES977" s="24"/>
      <c r="ET977" s="24"/>
      <c r="EU977" s="24"/>
      <c r="EV977" s="24"/>
      <c r="EW977" s="24"/>
      <c r="EX977" s="24"/>
      <c r="EY977" s="24"/>
      <c r="EZ977" s="24"/>
      <c r="FA977" s="24"/>
      <c r="FB977" s="24"/>
      <c r="FC977" s="24"/>
      <c r="FD977" s="24"/>
      <c r="FE977" s="24"/>
      <c r="FF977" s="24"/>
      <c r="FG977" s="24"/>
      <c r="FH977" s="24"/>
      <c r="FI977" s="24"/>
      <c r="FJ977" s="24"/>
      <c r="FK977" s="24"/>
      <c r="FL977" s="24"/>
      <c r="FM977" s="24"/>
      <c r="FN977" s="24"/>
      <c r="FO977" s="24"/>
      <c r="FP977" s="24"/>
      <c r="FQ977" s="24"/>
      <c r="FR977" s="24"/>
      <c r="FS977" s="24"/>
      <c r="FT977" s="24"/>
      <c r="FU977" s="24"/>
      <c r="FV977" s="24"/>
      <c r="FW977" s="24"/>
      <c r="FX977" s="24"/>
      <c r="FY977" s="24"/>
      <c r="FZ977" s="24"/>
      <c r="GA977" s="24"/>
      <c r="GB977" s="24"/>
      <c r="GC977" s="24"/>
      <c r="GD977" s="24"/>
      <c r="GE977" s="24"/>
      <c r="GF977" s="24"/>
      <c r="GG977" s="24"/>
      <c r="GH977" s="24"/>
      <c r="GI977" s="24"/>
      <c r="GJ977" s="24"/>
      <c r="GK977" s="24"/>
      <c r="GL977" s="24"/>
      <c r="GM977" s="24"/>
      <c r="GN977" s="24"/>
      <c r="GO977" s="24"/>
      <c r="GP977" s="24"/>
      <c r="GQ977" s="24"/>
      <c r="GR977" s="24"/>
      <c r="GS977" s="24"/>
      <c r="GT977" s="24"/>
      <c r="GU977" s="24"/>
      <c r="GV977" s="24"/>
      <c r="GW977" s="24"/>
      <c r="GX977" s="24"/>
      <c r="GY977" s="24"/>
      <c r="GZ977" s="24"/>
      <c r="HA977" s="24"/>
      <c r="HB977" s="24"/>
      <c r="HC977" s="24"/>
      <c r="HD977" s="24"/>
      <c r="HE977" s="24"/>
      <c r="HF977" s="24"/>
      <c r="HG977" s="24"/>
      <c r="HH977" s="24"/>
      <c r="HI977" s="24"/>
      <c r="HJ977" s="24"/>
      <c r="HK977" s="24"/>
      <c r="HL977" s="24"/>
      <c r="HM977" s="24"/>
      <c r="HN977" s="24"/>
      <c r="HO977" s="24"/>
      <c r="HP977" s="24"/>
      <c r="HQ977" s="24"/>
      <c r="HR977" s="24"/>
      <c r="HS977" s="24"/>
      <c r="HT977" s="24"/>
      <c r="HU977" s="24"/>
      <c r="HV977" s="24"/>
      <c r="HW977" s="24"/>
      <c r="HX977" s="24"/>
      <c r="HY977" s="24"/>
      <c r="HZ977" s="24"/>
      <c r="IA977" s="24"/>
      <c r="IB977" s="24"/>
      <c r="IC977" s="24"/>
      <c r="ID977" s="24"/>
      <c r="IE977" s="24"/>
      <c r="IF977" s="24"/>
      <c r="IG977" s="24"/>
      <c r="IH977" s="24"/>
      <c r="II977" s="24"/>
      <c r="IJ977" s="24"/>
      <c r="IK977" s="24"/>
      <c r="IL977" s="24"/>
      <c r="IM977" s="24"/>
      <c r="IN977" s="24"/>
      <c r="IO977" s="24"/>
      <c r="IP977" s="24"/>
      <c r="IQ977" s="24"/>
      <c r="IR977" s="24"/>
      <c r="IS977" s="24"/>
      <c r="IT977" s="24"/>
      <c r="IU977" s="24"/>
      <c r="IV977" s="24"/>
    </row>
    <row r="978" spans="1:256" s="22" customFormat="1" ht="11.25">
      <c r="A978" s="24"/>
      <c r="B978" s="24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4"/>
      <c r="CP978" s="24"/>
      <c r="CQ978" s="24"/>
      <c r="CR978" s="24"/>
      <c r="CS978" s="24"/>
      <c r="CT978" s="24"/>
      <c r="CU978" s="24"/>
      <c r="CV978" s="24"/>
      <c r="CW978" s="24"/>
      <c r="CX978" s="24"/>
      <c r="CY978" s="24"/>
      <c r="CZ978" s="24"/>
      <c r="DA978" s="24"/>
      <c r="DB978" s="24"/>
      <c r="DC978" s="24"/>
      <c r="DD978" s="24"/>
      <c r="DE978" s="24"/>
      <c r="DF978" s="24"/>
      <c r="DG978" s="24"/>
      <c r="DH978" s="24"/>
      <c r="DI978" s="24"/>
      <c r="DJ978" s="24"/>
      <c r="DK978" s="24"/>
      <c r="DL978" s="24"/>
      <c r="DM978" s="24"/>
      <c r="DN978" s="24"/>
      <c r="DO978" s="24"/>
      <c r="DP978" s="24"/>
      <c r="DQ978" s="24"/>
      <c r="DR978" s="24"/>
      <c r="DS978" s="24"/>
      <c r="DT978" s="24"/>
      <c r="DU978" s="24"/>
      <c r="DV978" s="24"/>
      <c r="DW978" s="24"/>
      <c r="DX978" s="24"/>
      <c r="DY978" s="24"/>
      <c r="DZ978" s="24"/>
      <c r="EA978" s="24"/>
      <c r="EB978" s="24"/>
      <c r="EC978" s="24"/>
      <c r="ED978" s="24"/>
      <c r="EE978" s="24"/>
      <c r="EF978" s="24"/>
      <c r="EG978" s="24"/>
      <c r="EH978" s="24"/>
      <c r="EI978" s="24"/>
      <c r="EJ978" s="24"/>
      <c r="EK978" s="24"/>
      <c r="EL978" s="24"/>
      <c r="EM978" s="24"/>
      <c r="EN978" s="24"/>
      <c r="EO978" s="24"/>
      <c r="EP978" s="24"/>
      <c r="EQ978" s="24"/>
      <c r="ER978" s="24"/>
      <c r="ES978" s="24"/>
      <c r="ET978" s="24"/>
      <c r="EU978" s="24"/>
      <c r="EV978" s="24"/>
      <c r="EW978" s="24"/>
      <c r="EX978" s="24"/>
      <c r="EY978" s="24"/>
      <c r="EZ978" s="24"/>
      <c r="FA978" s="24"/>
      <c r="FB978" s="24"/>
      <c r="FC978" s="24"/>
      <c r="FD978" s="24"/>
      <c r="FE978" s="24"/>
      <c r="FF978" s="24"/>
      <c r="FG978" s="24"/>
      <c r="FH978" s="24"/>
      <c r="FI978" s="24"/>
      <c r="FJ978" s="24"/>
      <c r="FK978" s="24"/>
      <c r="FL978" s="24"/>
      <c r="FM978" s="24"/>
      <c r="FN978" s="24"/>
      <c r="FO978" s="24"/>
      <c r="FP978" s="24"/>
      <c r="FQ978" s="24"/>
      <c r="FR978" s="24"/>
      <c r="FS978" s="24"/>
      <c r="FT978" s="24"/>
      <c r="FU978" s="24"/>
      <c r="FV978" s="24"/>
      <c r="FW978" s="24"/>
      <c r="FX978" s="24"/>
      <c r="FY978" s="24"/>
      <c r="FZ978" s="24"/>
      <c r="GA978" s="24"/>
      <c r="GB978" s="24"/>
      <c r="GC978" s="24"/>
      <c r="GD978" s="24"/>
      <c r="GE978" s="24"/>
      <c r="GF978" s="24"/>
      <c r="GG978" s="24"/>
      <c r="GH978" s="24"/>
      <c r="GI978" s="24"/>
      <c r="GJ978" s="24"/>
      <c r="GK978" s="24"/>
      <c r="GL978" s="24"/>
      <c r="GM978" s="24"/>
      <c r="GN978" s="24"/>
      <c r="GO978" s="24"/>
      <c r="GP978" s="24"/>
      <c r="GQ978" s="24"/>
      <c r="GR978" s="24"/>
      <c r="GS978" s="24"/>
      <c r="GT978" s="24"/>
      <c r="GU978" s="24"/>
      <c r="GV978" s="24"/>
      <c r="GW978" s="24"/>
      <c r="GX978" s="24"/>
      <c r="GY978" s="24"/>
      <c r="GZ978" s="24"/>
      <c r="HA978" s="24"/>
      <c r="HB978" s="24"/>
      <c r="HC978" s="24"/>
      <c r="HD978" s="24"/>
      <c r="HE978" s="24"/>
      <c r="HF978" s="24"/>
      <c r="HG978" s="24"/>
      <c r="HH978" s="24"/>
      <c r="HI978" s="24"/>
      <c r="HJ978" s="24"/>
      <c r="HK978" s="24"/>
      <c r="HL978" s="24"/>
      <c r="HM978" s="24"/>
      <c r="HN978" s="24"/>
      <c r="HO978" s="24"/>
      <c r="HP978" s="24"/>
      <c r="HQ978" s="24"/>
      <c r="HR978" s="24"/>
      <c r="HS978" s="24"/>
      <c r="HT978" s="24"/>
      <c r="HU978" s="24"/>
      <c r="HV978" s="24"/>
      <c r="HW978" s="24"/>
      <c r="HX978" s="24"/>
      <c r="HY978" s="24"/>
      <c r="HZ978" s="24"/>
      <c r="IA978" s="24"/>
      <c r="IB978" s="24"/>
      <c r="IC978" s="24"/>
      <c r="ID978" s="24"/>
      <c r="IE978" s="24"/>
      <c r="IF978" s="24"/>
      <c r="IG978" s="24"/>
      <c r="IH978" s="24"/>
      <c r="II978" s="24"/>
      <c r="IJ978" s="24"/>
      <c r="IK978" s="24"/>
      <c r="IL978" s="24"/>
      <c r="IM978" s="24"/>
      <c r="IN978" s="24"/>
      <c r="IO978" s="24"/>
      <c r="IP978" s="24"/>
      <c r="IQ978" s="24"/>
      <c r="IR978" s="24"/>
      <c r="IS978" s="24"/>
      <c r="IT978" s="24"/>
      <c r="IU978" s="24"/>
      <c r="IV978" s="24"/>
    </row>
    <row r="979" spans="1:256" s="22" customFormat="1" ht="11.25">
      <c r="A979" s="24"/>
      <c r="B979" s="24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4"/>
      <c r="CP979" s="24"/>
      <c r="CQ979" s="24"/>
      <c r="CR979" s="24"/>
      <c r="CS979" s="24"/>
      <c r="CT979" s="24"/>
      <c r="CU979" s="24"/>
      <c r="CV979" s="24"/>
      <c r="CW979" s="24"/>
      <c r="CX979" s="24"/>
      <c r="CY979" s="24"/>
      <c r="CZ979" s="24"/>
      <c r="DA979" s="24"/>
      <c r="DB979" s="24"/>
      <c r="DC979" s="24"/>
      <c r="DD979" s="24"/>
      <c r="DE979" s="24"/>
      <c r="DF979" s="24"/>
      <c r="DG979" s="24"/>
      <c r="DH979" s="24"/>
      <c r="DI979" s="24"/>
      <c r="DJ979" s="24"/>
      <c r="DK979" s="24"/>
      <c r="DL979" s="24"/>
      <c r="DM979" s="24"/>
      <c r="DN979" s="24"/>
      <c r="DO979" s="24"/>
      <c r="DP979" s="24"/>
      <c r="DQ979" s="24"/>
      <c r="DR979" s="24"/>
      <c r="DS979" s="24"/>
      <c r="DT979" s="24"/>
      <c r="DU979" s="24"/>
      <c r="DV979" s="24"/>
      <c r="DW979" s="24"/>
      <c r="DX979" s="24"/>
      <c r="DY979" s="24"/>
      <c r="DZ979" s="24"/>
      <c r="EA979" s="24"/>
      <c r="EB979" s="24"/>
      <c r="EC979" s="24"/>
      <c r="ED979" s="24"/>
      <c r="EE979" s="24"/>
      <c r="EF979" s="24"/>
      <c r="EG979" s="24"/>
      <c r="EH979" s="24"/>
      <c r="EI979" s="24"/>
      <c r="EJ979" s="24"/>
      <c r="EK979" s="24"/>
      <c r="EL979" s="24"/>
      <c r="EM979" s="24"/>
      <c r="EN979" s="24"/>
      <c r="EO979" s="24"/>
      <c r="EP979" s="24"/>
      <c r="EQ979" s="24"/>
      <c r="ER979" s="24"/>
      <c r="ES979" s="24"/>
      <c r="ET979" s="24"/>
      <c r="EU979" s="24"/>
      <c r="EV979" s="24"/>
      <c r="EW979" s="24"/>
      <c r="EX979" s="24"/>
      <c r="EY979" s="24"/>
      <c r="EZ979" s="24"/>
      <c r="FA979" s="24"/>
      <c r="FB979" s="24"/>
      <c r="FC979" s="24"/>
      <c r="FD979" s="24"/>
      <c r="FE979" s="24"/>
      <c r="FF979" s="24"/>
      <c r="FG979" s="24"/>
      <c r="FH979" s="24"/>
      <c r="FI979" s="24"/>
      <c r="FJ979" s="24"/>
      <c r="FK979" s="24"/>
      <c r="FL979" s="24"/>
      <c r="FM979" s="24"/>
      <c r="FN979" s="24"/>
      <c r="FO979" s="24"/>
      <c r="FP979" s="24"/>
      <c r="FQ979" s="24"/>
      <c r="FR979" s="24"/>
      <c r="FS979" s="24"/>
      <c r="FT979" s="24"/>
      <c r="FU979" s="24"/>
      <c r="FV979" s="24"/>
      <c r="FW979" s="24"/>
      <c r="FX979" s="24"/>
      <c r="FY979" s="24"/>
      <c r="FZ979" s="24"/>
      <c r="GA979" s="24"/>
      <c r="GB979" s="24"/>
      <c r="GC979" s="24"/>
      <c r="GD979" s="24"/>
      <c r="GE979" s="24"/>
      <c r="GF979" s="24"/>
      <c r="GG979" s="24"/>
      <c r="GH979" s="24"/>
      <c r="GI979" s="24"/>
      <c r="GJ979" s="24"/>
      <c r="GK979" s="24"/>
      <c r="GL979" s="24"/>
      <c r="GM979" s="24"/>
      <c r="GN979" s="24"/>
      <c r="GO979" s="24"/>
      <c r="GP979" s="24"/>
      <c r="GQ979" s="24"/>
      <c r="GR979" s="24"/>
      <c r="GS979" s="24"/>
      <c r="GT979" s="24"/>
      <c r="GU979" s="24"/>
      <c r="GV979" s="24"/>
      <c r="GW979" s="24"/>
      <c r="GX979" s="24"/>
      <c r="GY979" s="24"/>
      <c r="GZ979" s="24"/>
      <c r="HA979" s="24"/>
      <c r="HB979" s="24"/>
      <c r="HC979" s="24"/>
      <c r="HD979" s="24"/>
      <c r="HE979" s="24"/>
      <c r="HF979" s="24"/>
      <c r="HG979" s="24"/>
      <c r="HH979" s="24"/>
      <c r="HI979" s="24"/>
      <c r="HJ979" s="24"/>
      <c r="HK979" s="24"/>
      <c r="HL979" s="24"/>
      <c r="HM979" s="24"/>
      <c r="HN979" s="24"/>
      <c r="HO979" s="24"/>
      <c r="HP979" s="24"/>
      <c r="HQ979" s="24"/>
      <c r="HR979" s="24"/>
      <c r="HS979" s="24"/>
      <c r="HT979" s="24"/>
      <c r="HU979" s="24"/>
      <c r="HV979" s="24"/>
      <c r="HW979" s="24"/>
      <c r="HX979" s="24"/>
      <c r="HY979" s="24"/>
      <c r="HZ979" s="24"/>
      <c r="IA979" s="24"/>
      <c r="IB979" s="24"/>
      <c r="IC979" s="24"/>
      <c r="ID979" s="24"/>
      <c r="IE979" s="24"/>
      <c r="IF979" s="24"/>
      <c r="IG979" s="24"/>
      <c r="IH979" s="24"/>
      <c r="II979" s="24"/>
      <c r="IJ979" s="24"/>
      <c r="IK979" s="24"/>
      <c r="IL979" s="24"/>
      <c r="IM979" s="24"/>
      <c r="IN979" s="24"/>
      <c r="IO979" s="24"/>
      <c r="IP979" s="24"/>
      <c r="IQ979" s="24"/>
      <c r="IR979" s="24"/>
      <c r="IS979" s="24"/>
      <c r="IT979" s="24"/>
      <c r="IU979" s="24"/>
      <c r="IV979" s="24"/>
    </row>
    <row r="980" spans="1:256" s="22" customFormat="1" ht="11.25">
      <c r="A980" s="24"/>
      <c r="B980" s="24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4"/>
      <c r="CP980" s="24"/>
      <c r="CQ980" s="24"/>
      <c r="CR980" s="24"/>
      <c r="CS980" s="24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4"/>
      <c r="DG980" s="24"/>
      <c r="DH980" s="24"/>
      <c r="DI980" s="24"/>
      <c r="DJ980" s="24"/>
      <c r="DK980" s="24"/>
      <c r="DL980" s="24"/>
      <c r="DM980" s="24"/>
      <c r="DN980" s="24"/>
      <c r="DO980" s="24"/>
      <c r="DP980" s="24"/>
      <c r="DQ980" s="24"/>
      <c r="DR980" s="24"/>
      <c r="DS980" s="24"/>
      <c r="DT980" s="24"/>
      <c r="DU980" s="24"/>
      <c r="DV980" s="24"/>
      <c r="DW980" s="24"/>
      <c r="DX980" s="24"/>
      <c r="DY980" s="24"/>
      <c r="DZ980" s="24"/>
      <c r="EA980" s="24"/>
      <c r="EB980" s="24"/>
      <c r="EC980" s="24"/>
      <c r="ED980" s="24"/>
      <c r="EE980" s="24"/>
      <c r="EF980" s="24"/>
      <c r="EG980" s="24"/>
      <c r="EH980" s="24"/>
      <c r="EI980" s="24"/>
      <c r="EJ980" s="24"/>
      <c r="EK980" s="24"/>
      <c r="EL980" s="24"/>
      <c r="EM980" s="24"/>
      <c r="EN980" s="24"/>
      <c r="EO980" s="24"/>
      <c r="EP980" s="24"/>
      <c r="EQ980" s="24"/>
      <c r="ER980" s="24"/>
      <c r="ES980" s="24"/>
      <c r="ET980" s="24"/>
      <c r="EU980" s="24"/>
      <c r="EV980" s="24"/>
      <c r="EW980" s="24"/>
      <c r="EX980" s="24"/>
      <c r="EY980" s="24"/>
      <c r="EZ980" s="24"/>
      <c r="FA980" s="24"/>
      <c r="FB980" s="24"/>
      <c r="FC980" s="24"/>
      <c r="FD980" s="24"/>
      <c r="FE980" s="24"/>
      <c r="FF980" s="24"/>
      <c r="FG980" s="24"/>
      <c r="FH980" s="24"/>
      <c r="FI980" s="24"/>
      <c r="FJ980" s="24"/>
      <c r="FK980" s="24"/>
      <c r="FL980" s="24"/>
      <c r="FM980" s="24"/>
      <c r="FN980" s="24"/>
      <c r="FO980" s="24"/>
      <c r="FP980" s="24"/>
      <c r="FQ980" s="24"/>
      <c r="FR980" s="24"/>
      <c r="FS980" s="24"/>
      <c r="FT980" s="24"/>
      <c r="FU980" s="24"/>
      <c r="FV980" s="24"/>
      <c r="FW980" s="24"/>
      <c r="FX980" s="24"/>
      <c r="FY980" s="24"/>
      <c r="FZ980" s="24"/>
      <c r="GA980" s="24"/>
      <c r="GB980" s="24"/>
      <c r="GC980" s="24"/>
      <c r="GD980" s="24"/>
      <c r="GE980" s="24"/>
      <c r="GF980" s="24"/>
      <c r="GG980" s="24"/>
      <c r="GH980" s="24"/>
      <c r="GI980" s="24"/>
      <c r="GJ980" s="24"/>
      <c r="GK980" s="24"/>
      <c r="GL980" s="24"/>
      <c r="GM980" s="24"/>
      <c r="GN980" s="24"/>
      <c r="GO980" s="24"/>
      <c r="GP980" s="24"/>
      <c r="GQ980" s="24"/>
      <c r="GR980" s="24"/>
      <c r="GS980" s="24"/>
      <c r="GT980" s="24"/>
      <c r="GU980" s="24"/>
      <c r="GV980" s="24"/>
      <c r="GW980" s="24"/>
      <c r="GX980" s="24"/>
      <c r="GY980" s="24"/>
      <c r="GZ980" s="24"/>
      <c r="HA980" s="24"/>
      <c r="HB980" s="24"/>
      <c r="HC980" s="24"/>
      <c r="HD980" s="24"/>
      <c r="HE980" s="24"/>
      <c r="HF980" s="24"/>
      <c r="HG980" s="24"/>
      <c r="HH980" s="24"/>
      <c r="HI980" s="24"/>
      <c r="HJ980" s="24"/>
      <c r="HK980" s="24"/>
      <c r="HL980" s="24"/>
      <c r="HM980" s="24"/>
      <c r="HN980" s="24"/>
      <c r="HO980" s="24"/>
      <c r="HP980" s="24"/>
      <c r="HQ980" s="24"/>
      <c r="HR980" s="24"/>
      <c r="HS980" s="24"/>
      <c r="HT980" s="24"/>
      <c r="HU980" s="24"/>
      <c r="HV980" s="24"/>
      <c r="HW980" s="24"/>
      <c r="HX980" s="24"/>
      <c r="HY980" s="24"/>
      <c r="HZ980" s="24"/>
      <c r="IA980" s="24"/>
      <c r="IB980" s="24"/>
      <c r="IC980" s="24"/>
      <c r="ID980" s="24"/>
      <c r="IE980" s="24"/>
      <c r="IF980" s="24"/>
      <c r="IG980" s="24"/>
      <c r="IH980" s="24"/>
      <c r="II980" s="24"/>
      <c r="IJ980" s="24"/>
      <c r="IK980" s="24"/>
      <c r="IL980" s="24"/>
      <c r="IM980" s="24"/>
      <c r="IN980" s="24"/>
      <c r="IO980" s="24"/>
      <c r="IP980" s="24"/>
      <c r="IQ980" s="24"/>
      <c r="IR980" s="24"/>
      <c r="IS980" s="24"/>
      <c r="IT980" s="24"/>
      <c r="IU980" s="24"/>
      <c r="IV980" s="24"/>
    </row>
    <row r="981" spans="1:256" s="22" customFormat="1" ht="11.25">
      <c r="A981" s="24"/>
      <c r="B981" s="24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4"/>
      <c r="DG981" s="24"/>
      <c r="DH981" s="24"/>
      <c r="DI981" s="24"/>
      <c r="DJ981" s="24"/>
      <c r="DK981" s="24"/>
      <c r="DL981" s="24"/>
      <c r="DM981" s="24"/>
      <c r="DN981" s="24"/>
      <c r="DO981" s="24"/>
      <c r="DP981" s="24"/>
      <c r="DQ981" s="24"/>
      <c r="DR981" s="24"/>
      <c r="DS981" s="24"/>
      <c r="DT981" s="24"/>
      <c r="DU981" s="24"/>
      <c r="DV981" s="24"/>
      <c r="DW981" s="24"/>
      <c r="DX981" s="24"/>
      <c r="DY981" s="24"/>
      <c r="DZ981" s="24"/>
      <c r="EA981" s="24"/>
      <c r="EB981" s="24"/>
      <c r="EC981" s="24"/>
      <c r="ED981" s="24"/>
      <c r="EE981" s="24"/>
      <c r="EF981" s="24"/>
      <c r="EG981" s="24"/>
      <c r="EH981" s="24"/>
      <c r="EI981" s="24"/>
      <c r="EJ981" s="24"/>
      <c r="EK981" s="24"/>
      <c r="EL981" s="24"/>
      <c r="EM981" s="24"/>
      <c r="EN981" s="24"/>
      <c r="EO981" s="24"/>
      <c r="EP981" s="24"/>
      <c r="EQ981" s="24"/>
      <c r="ER981" s="24"/>
      <c r="ES981" s="24"/>
      <c r="ET981" s="24"/>
      <c r="EU981" s="24"/>
      <c r="EV981" s="24"/>
      <c r="EW981" s="24"/>
      <c r="EX981" s="24"/>
      <c r="EY981" s="24"/>
      <c r="EZ981" s="24"/>
      <c r="FA981" s="24"/>
      <c r="FB981" s="24"/>
      <c r="FC981" s="24"/>
      <c r="FD981" s="24"/>
      <c r="FE981" s="24"/>
      <c r="FF981" s="24"/>
      <c r="FG981" s="24"/>
      <c r="FH981" s="24"/>
      <c r="FI981" s="24"/>
      <c r="FJ981" s="24"/>
      <c r="FK981" s="24"/>
      <c r="FL981" s="24"/>
      <c r="FM981" s="24"/>
      <c r="FN981" s="24"/>
      <c r="FO981" s="24"/>
      <c r="FP981" s="24"/>
      <c r="FQ981" s="24"/>
      <c r="FR981" s="24"/>
      <c r="FS981" s="24"/>
      <c r="FT981" s="24"/>
      <c r="FU981" s="24"/>
      <c r="FV981" s="24"/>
      <c r="FW981" s="24"/>
      <c r="FX981" s="24"/>
      <c r="FY981" s="24"/>
      <c r="FZ981" s="24"/>
      <c r="GA981" s="24"/>
      <c r="GB981" s="24"/>
      <c r="GC981" s="24"/>
      <c r="GD981" s="24"/>
      <c r="GE981" s="24"/>
      <c r="GF981" s="24"/>
      <c r="GG981" s="24"/>
      <c r="GH981" s="24"/>
      <c r="GI981" s="24"/>
      <c r="GJ981" s="24"/>
      <c r="GK981" s="24"/>
      <c r="GL981" s="24"/>
      <c r="GM981" s="24"/>
      <c r="GN981" s="24"/>
      <c r="GO981" s="24"/>
      <c r="GP981" s="24"/>
      <c r="GQ981" s="24"/>
      <c r="GR981" s="24"/>
      <c r="GS981" s="24"/>
      <c r="GT981" s="24"/>
      <c r="GU981" s="24"/>
      <c r="GV981" s="24"/>
      <c r="GW981" s="24"/>
      <c r="GX981" s="24"/>
      <c r="GY981" s="24"/>
      <c r="GZ981" s="24"/>
      <c r="HA981" s="24"/>
      <c r="HB981" s="24"/>
      <c r="HC981" s="24"/>
      <c r="HD981" s="24"/>
      <c r="HE981" s="24"/>
      <c r="HF981" s="24"/>
      <c r="HG981" s="24"/>
      <c r="HH981" s="24"/>
      <c r="HI981" s="24"/>
      <c r="HJ981" s="24"/>
      <c r="HK981" s="24"/>
      <c r="HL981" s="24"/>
      <c r="HM981" s="24"/>
      <c r="HN981" s="24"/>
      <c r="HO981" s="24"/>
      <c r="HP981" s="24"/>
      <c r="HQ981" s="24"/>
      <c r="HR981" s="24"/>
      <c r="HS981" s="24"/>
      <c r="HT981" s="24"/>
      <c r="HU981" s="24"/>
      <c r="HV981" s="24"/>
      <c r="HW981" s="24"/>
      <c r="HX981" s="24"/>
      <c r="HY981" s="24"/>
      <c r="HZ981" s="24"/>
      <c r="IA981" s="24"/>
      <c r="IB981" s="24"/>
      <c r="IC981" s="24"/>
      <c r="ID981" s="24"/>
      <c r="IE981" s="24"/>
      <c r="IF981" s="24"/>
      <c r="IG981" s="24"/>
      <c r="IH981" s="24"/>
      <c r="II981" s="24"/>
      <c r="IJ981" s="24"/>
      <c r="IK981" s="24"/>
      <c r="IL981" s="24"/>
      <c r="IM981" s="24"/>
      <c r="IN981" s="24"/>
      <c r="IO981" s="24"/>
      <c r="IP981" s="24"/>
      <c r="IQ981" s="24"/>
      <c r="IR981" s="24"/>
      <c r="IS981" s="24"/>
      <c r="IT981" s="24"/>
      <c r="IU981" s="24"/>
      <c r="IV981" s="24"/>
    </row>
    <row r="982" spans="1:256" s="22" customFormat="1" ht="11.25">
      <c r="A982" s="24"/>
      <c r="B982" s="24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4"/>
      <c r="CP982" s="24"/>
      <c r="CQ982" s="24"/>
      <c r="CR982" s="24"/>
      <c r="CS982" s="24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4"/>
      <c r="DG982" s="24"/>
      <c r="DH982" s="24"/>
      <c r="DI982" s="24"/>
      <c r="DJ982" s="24"/>
      <c r="DK982" s="24"/>
      <c r="DL982" s="24"/>
      <c r="DM982" s="24"/>
      <c r="DN982" s="24"/>
      <c r="DO982" s="24"/>
      <c r="DP982" s="24"/>
      <c r="DQ982" s="24"/>
      <c r="DR982" s="24"/>
      <c r="DS982" s="24"/>
      <c r="DT982" s="24"/>
      <c r="DU982" s="24"/>
      <c r="DV982" s="24"/>
      <c r="DW982" s="24"/>
      <c r="DX982" s="24"/>
      <c r="DY982" s="24"/>
      <c r="DZ982" s="24"/>
      <c r="EA982" s="24"/>
      <c r="EB982" s="24"/>
      <c r="EC982" s="24"/>
      <c r="ED982" s="24"/>
      <c r="EE982" s="24"/>
      <c r="EF982" s="24"/>
      <c r="EG982" s="24"/>
      <c r="EH982" s="24"/>
      <c r="EI982" s="24"/>
      <c r="EJ982" s="24"/>
      <c r="EK982" s="24"/>
      <c r="EL982" s="24"/>
      <c r="EM982" s="24"/>
      <c r="EN982" s="24"/>
      <c r="EO982" s="24"/>
      <c r="EP982" s="24"/>
      <c r="EQ982" s="24"/>
      <c r="ER982" s="24"/>
      <c r="ES982" s="24"/>
      <c r="ET982" s="24"/>
      <c r="EU982" s="24"/>
      <c r="EV982" s="24"/>
      <c r="EW982" s="24"/>
      <c r="EX982" s="24"/>
      <c r="EY982" s="24"/>
      <c r="EZ982" s="24"/>
      <c r="FA982" s="24"/>
      <c r="FB982" s="24"/>
      <c r="FC982" s="24"/>
      <c r="FD982" s="24"/>
      <c r="FE982" s="24"/>
      <c r="FF982" s="24"/>
      <c r="FG982" s="24"/>
      <c r="FH982" s="24"/>
      <c r="FI982" s="24"/>
      <c r="FJ982" s="24"/>
      <c r="FK982" s="24"/>
      <c r="FL982" s="24"/>
      <c r="FM982" s="24"/>
      <c r="FN982" s="24"/>
      <c r="FO982" s="24"/>
      <c r="FP982" s="24"/>
      <c r="FQ982" s="24"/>
      <c r="FR982" s="24"/>
      <c r="FS982" s="24"/>
      <c r="FT982" s="24"/>
      <c r="FU982" s="24"/>
      <c r="FV982" s="24"/>
      <c r="FW982" s="24"/>
      <c r="FX982" s="24"/>
      <c r="FY982" s="24"/>
      <c r="FZ982" s="24"/>
      <c r="GA982" s="24"/>
      <c r="GB982" s="24"/>
      <c r="GC982" s="24"/>
      <c r="GD982" s="24"/>
      <c r="GE982" s="24"/>
      <c r="GF982" s="24"/>
      <c r="GG982" s="24"/>
      <c r="GH982" s="24"/>
      <c r="GI982" s="24"/>
      <c r="GJ982" s="24"/>
      <c r="GK982" s="24"/>
      <c r="GL982" s="24"/>
      <c r="GM982" s="24"/>
      <c r="GN982" s="24"/>
      <c r="GO982" s="24"/>
      <c r="GP982" s="24"/>
      <c r="GQ982" s="24"/>
      <c r="GR982" s="24"/>
      <c r="GS982" s="24"/>
      <c r="GT982" s="24"/>
      <c r="GU982" s="24"/>
      <c r="GV982" s="24"/>
      <c r="GW982" s="24"/>
      <c r="GX982" s="24"/>
      <c r="GY982" s="24"/>
      <c r="GZ982" s="24"/>
      <c r="HA982" s="24"/>
      <c r="HB982" s="24"/>
      <c r="HC982" s="24"/>
      <c r="HD982" s="24"/>
      <c r="HE982" s="24"/>
      <c r="HF982" s="24"/>
      <c r="HG982" s="24"/>
      <c r="HH982" s="24"/>
      <c r="HI982" s="24"/>
      <c r="HJ982" s="24"/>
      <c r="HK982" s="24"/>
      <c r="HL982" s="24"/>
      <c r="HM982" s="24"/>
      <c r="HN982" s="24"/>
      <c r="HO982" s="24"/>
      <c r="HP982" s="24"/>
      <c r="HQ982" s="24"/>
      <c r="HR982" s="24"/>
      <c r="HS982" s="24"/>
      <c r="HT982" s="24"/>
      <c r="HU982" s="24"/>
      <c r="HV982" s="24"/>
      <c r="HW982" s="24"/>
      <c r="HX982" s="24"/>
      <c r="HY982" s="24"/>
      <c r="HZ982" s="24"/>
      <c r="IA982" s="24"/>
      <c r="IB982" s="24"/>
      <c r="IC982" s="24"/>
      <c r="ID982" s="24"/>
      <c r="IE982" s="24"/>
      <c r="IF982" s="24"/>
      <c r="IG982" s="24"/>
      <c r="IH982" s="24"/>
      <c r="II982" s="24"/>
      <c r="IJ982" s="24"/>
      <c r="IK982" s="24"/>
      <c r="IL982" s="24"/>
      <c r="IM982" s="24"/>
      <c r="IN982" s="24"/>
      <c r="IO982" s="24"/>
      <c r="IP982" s="24"/>
      <c r="IQ982" s="24"/>
      <c r="IR982" s="24"/>
      <c r="IS982" s="24"/>
      <c r="IT982" s="24"/>
      <c r="IU982" s="24"/>
      <c r="IV982" s="24"/>
    </row>
    <row r="983" spans="1:256" s="22" customFormat="1" ht="11.25">
      <c r="A983" s="24"/>
      <c r="B983" s="24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4"/>
      <c r="CP983" s="24"/>
      <c r="CQ983" s="24"/>
      <c r="CR983" s="24"/>
      <c r="CS983" s="24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4"/>
      <c r="DG983" s="24"/>
      <c r="DH983" s="24"/>
      <c r="DI983" s="24"/>
      <c r="DJ983" s="24"/>
      <c r="DK983" s="24"/>
      <c r="DL983" s="24"/>
      <c r="DM983" s="24"/>
      <c r="DN983" s="24"/>
      <c r="DO983" s="24"/>
      <c r="DP983" s="24"/>
      <c r="DQ983" s="24"/>
      <c r="DR983" s="24"/>
      <c r="DS983" s="24"/>
      <c r="DT983" s="24"/>
      <c r="DU983" s="24"/>
      <c r="DV983" s="24"/>
      <c r="DW983" s="24"/>
      <c r="DX983" s="24"/>
      <c r="DY983" s="24"/>
      <c r="DZ983" s="24"/>
      <c r="EA983" s="24"/>
      <c r="EB983" s="24"/>
      <c r="EC983" s="24"/>
      <c r="ED983" s="24"/>
      <c r="EE983" s="24"/>
      <c r="EF983" s="24"/>
      <c r="EG983" s="24"/>
      <c r="EH983" s="24"/>
      <c r="EI983" s="24"/>
      <c r="EJ983" s="24"/>
      <c r="EK983" s="24"/>
      <c r="EL983" s="24"/>
      <c r="EM983" s="24"/>
      <c r="EN983" s="24"/>
      <c r="EO983" s="24"/>
      <c r="EP983" s="24"/>
      <c r="EQ983" s="24"/>
      <c r="ER983" s="24"/>
      <c r="ES983" s="24"/>
      <c r="ET983" s="24"/>
      <c r="EU983" s="24"/>
      <c r="EV983" s="24"/>
      <c r="EW983" s="24"/>
      <c r="EX983" s="24"/>
      <c r="EY983" s="24"/>
      <c r="EZ983" s="24"/>
      <c r="FA983" s="24"/>
      <c r="FB983" s="24"/>
      <c r="FC983" s="24"/>
      <c r="FD983" s="24"/>
      <c r="FE983" s="24"/>
      <c r="FF983" s="24"/>
      <c r="FG983" s="24"/>
      <c r="FH983" s="24"/>
      <c r="FI983" s="24"/>
      <c r="FJ983" s="24"/>
      <c r="FK983" s="24"/>
      <c r="FL983" s="24"/>
      <c r="FM983" s="24"/>
      <c r="FN983" s="24"/>
      <c r="FO983" s="24"/>
      <c r="FP983" s="24"/>
      <c r="FQ983" s="24"/>
      <c r="FR983" s="24"/>
      <c r="FS983" s="24"/>
      <c r="FT983" s="24"/>
      <c r="FU983" s="24"/>
      <c r="FV983" s="24"/>
      <c r="FW983" s="24"/>
      <c r="FX983" s="24"/>
      <c r="FY983" s="24"/>
      <c r="FZ983" s="24"/>
      <c r="GA983" s="24"/>
      <c r="GB983" s="24"/>
      <c r="GC983" s="24"/>
      <c r="GD983" s="24"/>
      <c r="GE983" s="24"/>
      <c r="GF983" s="24"/>
      <c r="GG983" s="24"/>
      <c r="GH983" s="24"/>
      <c r="GI983" s="24"/>
      <c r="GJ983" s="24"/>
      <c r="GK983" s="24"/>
      <c r="GL983" s="24"/>
      <c r="GM983" s="24"/>
      <c r="GN983" s="24"/>
      <c r="GO983" s="24"/>
      <c r="GP983" s="24"/>
      <c r="GQ983" s="24"/>
      <c r="GR983" s="24"/>
      <c r="GS983" s="24"/>
      <c r="GT983" s="24"/>
      <c r="GU983" s="24"/>
      <c r="GV983" s="24"/>
      <c r="GW983" s="24"/>
      <c r="GX983" s="24"/>
      <c r="GY983" s="24"/>
      <c r="GZ983" s="24"/>
      <c r="HA983" s="24"/>
      <c r="HB983" s="24"/>
      <c r="HC983" s="24"/>
      <c r="HD983" s="24"/>
      <c r="HE983" s="24"/>
      <c r="HF983" s="24"/>
      <c r="HG983" s="24"/>
      <c r="HH983" s="24"/>
      <c r="HI983" s="24"/>
      <c r="HJ983" s="24"/>
      <c r="HK983" s="24"/>
      <c r="HL983" s="24"/>
      <c r="HM983" s="24"/>
      <c r="HN983" s="24"/>
      <c r="HO983" s="24"/>
      <c r="HP983" s="24"/>
      <c r="HQ983" s="24"/>
      <c r="HR983" s="24"/>
      <c r="HS983" s="24"/>
      <c r="HT983" s="24"/>
      <c r="HU983" s="24"/>
      <c r="HV983" s="24"/>
      <c r="HW983" s="24"/>
      <c r="HX983" s="24"/>
      <c r="HY983" s="24"/>
      <c r="HZ983" s="24"/>
      <c r="IA983" s="24"/>
      <c r="IB983" s="24"/>
      <c r="IC983" s="24"/>
      <c r="ID983" s="24"/>
      <c r="IE983" s="24"/>
      <c r="IF983" s="24"/>
      <c r="IG983" s="24"/>
      <c r="IH983" s="24"/>
      <c r="II983" s="24"/>
      <c r="IJ983" s="24"/>
      <c r="IK983" s="24"/>
      <c r="IL983" s="24"/>
      <c r="IM983" s="24"/>
      <c r="IN983" s="24"/>
      <c r="IO983" s="24"/>
      <c r="IP983" s="24"/>
      <c r="IQ983" s="24"/>
      <c r="IR983" s="24"/>
      <c r="IS983" s="24"/>
      <c r="IT983" s="24"/>
      <c r="IU983" s="24"/>
      <c r="IV983" s="24"/>
    </row>
    <row r="984" spans="1:256" s="22" customFormat="1" ht="11.25">
      <c r="A984" s="24"/>
      <c r="B984" s="24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4"/>
      <c r="CP984" s="24"/>
      <c r="CQ984" s="24"/>
      <c r="CR984" s="24"/>
      <c r="CS984" s="24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4"/>
      <c r="DG984" s="24"/>
      <c r="DH984" s="24"/>
      <c r="DI984" s="24"/>
      <c r="DJ984" s="24"/>
      <c r="DK984" s="24"/>
      <c r="DL984" s="24"/>
      <c r="DM984" s="24"/>
      <c r="DN984" s="24"/>
      <c r="DO984" s="24"/>
      <c r="DP984" s="24"/>
      <c r="DQ984" s="24"/>
      <c r="DR984" s="24"/>
      <c r="DS984" s="24"/>
      <c r="DT984" s="24"/>
      <c r="DU984" s="24"/>
      <c r="DV984" s="24"/>
      <c r="DW984" s="24"/>
      <c r="DX984" s="24"/>
      <c r="DY984" s="24"/>
      <c r="DZ984" s="24"/>
      <c r="EA984" s="24"/>
      <c r="EB984" s="24"/>
      <c r="EC984" s="24"/>
      <c r="ED984" s="24"/>
      <c r="EE984" s="24"/>
      <c r="EF984" s="24"/>
      <c r="EG984" s="24"/>
      <c r="EH984" s="24"/>
      <c r="EI984" s="24"/>
      <c r="EJ984" s="24"/>
      <c r="EK984" s="24"/>
      <c r="EL984" s="24"/>
      <c r="EM984" s="24"/>
      <c r="EN984" s="24"/>
      <c r="EO984" s="24"/>
      <c r="EP984" s="24"/>
      <c r="EQ984" s="24"/>
      <c r="ER984" s="24"/>
      <c r="ES984" s="24"/>
      <c r="ET984" s="24"/>
      <c r="EU984" s="24"/>
      <c r="EV984" s="24"/>
      <c r="EW984" s="24"/>
      <c r="EX984" s="24"/>
      <c r="EY984" s="24"/>
      <c r="EZ984" s="24"/>
      <c r="FA984" s="24"/>
      <c r="FB984" s="24"/>
      <c r="FC984" s="24"/>
      <c r="FD984" s="24"/>
      <c r="FE984" s="24"/>
      <c r="FF984" s="24"/>
      <c r="FG984" s="24"/>
      <c r="FH984" s="24"/>
      <c r="FI984" s="24"/>
      <c r="FJ984" s="24"/>
      <c r="FK984" s="24"/>
      <c r="FL984" s="24"/>
      <c r="FM984" s="24"/>
      <c r="FN984" s="24"/>
      <c r="FO984" s="24"/>
      <c r="FP984" s="24"/>
      <c r="FQ984" s="24"/>
      <c r="FR984" s="24"/>
      <c r="FS984" s="24"/>
      <c r="FT984" s="24"/>
      <c r="FU984" s="24"/>
      <c r="FV984" s="24"/>
      <c r="FW984" s="24"/>
      <c r="FX984" s="24"/>
      <c r="FY984" s="24"/>
      <c r="FZ984" s="24"/>
      <c r="GA984" s="24"/>
      <c r="GB984" s="24"/>
      <c r="GC984" s="24"/>
      <c r="GD984" s="24"/>
      <c r="GE984" s="24"/>
      <c r="GF984" s="24"/>
      <c r="GG984" s="24"/>
      <c r="GH984" s="24"/>
      <c r="GI984" s="24"/>
      <c r="GJ984" s="24"/>
      <c r="GK984" s="24"/>
      <c r="GL984" s="24"/>
      <c r="GM984" s="24"/>
      <c r="GN984" s="24"/>
      <c r="GO984" s="24"/>
      <c r="GP984" s="24"/>
      <c r="GQ984" s="24"/>
      <c r="GR984" s="24"/>
      <c r="GS984" s="24"/>
      <c r="GT984" s="24"/>
      <c r="GU984" s="24"/>
      <c r="GV984" s="24"/>
      <c r="GW984" s="24"/>
      <c r="GX984" s="24"/>
      <c r="GY984" s="24"/>
      <c r="GZ984" s="24"/>
      <c r="HA984" s="24"/>
      <c r="HB984" s="24"/>
      <c r="HC984" s="24"/>
      <c r="HD984" s="24"/>
      <c r="HE984" s="24"/>
      <c r="HF984" s="24"/>
      <c r="HG984" s="24"/>
      <c r="HH984" s="24"/>
      <c r="HI984" s="24"/>
      <c r="HJ984" s="24"/>
      <c r="HK984" s="24"/>
      <c r="HL984" s="24"/>
      <c r="HM984" s="24"/>
      <c r="HN984" s="24"/>
      <c r="HO984" s="24"/>
      <c r="HP984" s="24"/>
      <c r="HQ984" s="24"/>
      <c r="HR984" s="24"/>
      <c r="HS984" s="24"/>
      <c r="HT984" s="24"/>
      <c r="HU984" s="24"/>
      <c r="HV984" s="24"/>
      <c r="HW984" s="24"/>
      <c r="HX984" s="24"/>
      <c r="HY984" s="24"/>
      <c r="HZ984" s="24"/>
      <c r="IA984" s="24"/>
      <c r="IB984" s="24"/>
      <c r="IC984" s="24"/>
      <c r="ID984" s="24"/>
      <c r="IE984" s="24"/>
      <c r="IF984" s="24"/>
      <c r="IG984" s="24"/>
      <c r="IH984" s="24"/>
      <c r="II984" s="24"/>
      <c r="IJ984" s="24"/>
      <c r="IK984" s="24"/>
      <c r="IL984" s="24"/>
      <c r="IM984" s="24"/>
      <c r="IN984" s="24"/>
      <c r="IO984" s="24"/>
      <c r="IP984" s="24"/>
      <c r="IQ984" s="24"/>
      <c r="IR984" s="24"/>
      <c r="IS984" s="24"/>
      <c r="IT984" s="24"/>
      <c r="IU984" s="24"/>
      <c r="IV984" s="24"/>
    </row>
    <row r="985" spans="1:256" s="22" customFormat="1" ht="11.25">
      <c r="A985" s="24"/>
      <c r="B985" s="24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4"/>
      <c r="CP985" s="24"/>
      <c r="CQ985" s="24"/>
      <c r="CR985" s="24"/>
      <c r="CS985" s="24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4"/>
      <c r="DG985" s="24"/>
      <c r="DH985" s="24"/>
      <c r="DI985" s="24"/>
      <c r="DJ985" s="24"/>
      <c r="DK985" s="24"/>
      <c r="DL985" s="24"/>
      <c r="DM985" s="24"/>
      <c r="DN985" s="24"/>
      <c r="DO985" s="24"/>
      <c r="DP985" s="24"/>
      <c r="DQ985" s="24"/>
      <c r="DR985" s="24"/>
      <c r="DS985" s="24"/>
      <c r="DT985" s="24"/>
      <c r="DU985" s="24"/>
      <c r="DV985" s="24"/>
      <c r="DW985" s="24"/>
      <c r="DX985" s="24"/>
      <c r="DY985" s="24"/>
      <c r="DZ985" s="24"/>
      <c r="EA985" s="24"/>
      <c r="EB985" s="24"/>
      <c r="EC985" s="24"/>
      <c r="ED985" s="24"/>
      <c r="EE985" s="24"/>
      <c r="EF985" s="24"/>
      <c r="EG985" s="24"/>
      <c r="EH985" s="24"/>
      <c r="EI985" s="24"/>
      <c r="EJ985" s="24"/>
      <c r="EK985" s="24"/>
      <c r="EL985" s="24"/>
      <c r="EM985" s="24"/>
      <c r="EN985" s="24"/>
      <c r="EO985" s="24"/>
      <c r="EP985" s="24"/>
      <c r="EQ985" s="24"/>
      <c r="ER985" s="24"/>
      <c r="ES985" s="24"/>
      <c r="ET985" s="24"/>
      <c r="EU985" s="24"/>
      <c r="EV985" s="24"/>
      <c r="EW985" s="24"/>
      <c r="EX985" s="24"/>
      <c r="EY985" s="24"/>
      <c r="EZ985" s="24"/>
      <c r="FA985" s="24"/>
      <c r="FB985" s="24"/>
      <c r="FC985" s="24"/>
      <c r="FD985" s="24"/>
      <c r="FE985" s="24"/>
      <c r="FF985" s="24"/>
      <c r="FG985" s="24"/>
      <c r="FH985" s="24"/>
      <c r="FI985" s="24"/>
      <c r="FJ985" s="24"/>
      <c r="FK985" s="24"/>
      <c r="FL985" s="24"/>
      <c r="FM985" s="24"/>
      <c r="FN985" s="24"/>
      <c r="FO985" s="24"/>
      <c r="FP985" s="24"/>
      <c r="FQ985" s="24"/>
      <c r="FR985" s="24"/>
      <c r="FS985" s="24"/>
      <c r="FT985" s="24"/>
      <c r="FU985" s="24"/>
      <c r="FV985" s="24"/>
      <c r="FW985" s="24"/>
      <c r="FX985" s="24"/>
      <c r="FY985" s="24"/>
      <c r="FZ985" s="24"/>
      <c r="GA985" s="24"/>
      <c r="GB985" s="24"/>
      <c r="GC985" s="24"/>
      <c r="GD985" s="24"/>
      <c r="GE985" s="24"/>
      <c r="GF985" s="24"/>
      <c r="GG985" s="24"/>
      <c r="GH985" s="24"/>
      <c r="GI985" s="24"/>
      <c r="GJ985" s="24"/>
      <c r="GK985" s="24"/>
      <c r="GL985" s="24"/>
      <c r="GM985" s="24"/>
      <c r="GN985" s="24"/>
      <c r="GO985" s="24"/>
      <c r="GP985" s="24"/>
      <c r="GQ985" s="24"/>
      <c r="GR985" s="24"/>
      <c r="GS985" s="24"/>
      <c r="GT985" s="24"/>
      <c r="GU985" s="24"/>
      <c r="GV985" s="24"/>
      <c r="GW985" s="24"/>
      <c r="GX985" s="24"/>
      <c r="GY985" s="24"/>
      <c r="GZ985" s="24"/>
      <c r="HA985" s="24"/>
      <c r="HB985" s="24"/>
      <c r="HC985" s="24"/>
      <c r="HD985" s="24"/>
      <c r="HE985" s="24"/>
      <c r="HF985" s="24"/>
      <c r="HG985" s="24"/>
      <c r="HH985" s="24"/>
      <c r="HI985" s="24"/>
      <c r="HJ985" s="24"/>
      <c r="HK985" s="24"/>
      <c r="HL985" s="24"/>
      <c r="HM985" s="24"/>
      <c r="HN985" s="24"/>
      <c r="HO985" s="24"/>
      <c r="HP985" s="24"/>
      <c r="HQ985" s="24"/>
      <c r="HR985" s="24"/>
      <c r="HS985" s="24"/>
      <c r="HT985" s="24"/>
      <c r="HU985" s="24"/>
      <c r="HV985" s="24"/>
      <c r="HW985" s="24"/>
      <c r="HX985" s="24"/>
      <c r="HY985" s="24"/>
      <c r="HZ985" s="24"/>
      <c r="IA985" s="24"/>
      <c r="IB985" s="24"/>
      <c r="IC985" s="24"/>
      <c r="ID985" s="24"/>
      <c r="IE985" s="24"/>
      <c r="IF985" s="24"/>
      <c r="IG985" s="24"/>
      <c r="IH985" s="24"/>
      <c r="II985" s="24"/>
      <c r="IJ985" s="24"/>
      <c r="IK985" s="24"/>
      <c r="IL985" s="24"/>
      <c r="IM985" s="24"/>
      <c r="IN985" s="24"/>
      <c r="IO985" s="24"/>
      <c r="IP985" s="24"/>
      <c r="IQ985" s="24"/>
      <c r="IR985" s="24"/>
      <c r="IS985" s="24"/>
      <c r="IT985" s="24"/>
      <c r="IU985" s="24"/>
      <c r="IV985" s="24"/>
    </row>
    <row r="986" spans="1:256" s="22" customFormat="1" ht="11.25">
      <c r="A986" s="24"/>
      <c r="B986" s="24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4"/>
      <c r="CP986" s="24"/>
      <c r="CQ986" s="24"/>
      <c r="CR986" s="24"/>
      <c r="CS986" s="24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4"/>
      <c r="DG986" s="24"/>
      <c r="DH986" s="24"/>
      <c r="DI986" s="24"/>
      <c r="DJ986" s="24"/>
      <c r="DK986" s="24"/>
      <c r="DL986" s="24"/>
      <c r="DM986" s="24"/>
      <c r="DN986" s="24"/>
      <c r="DO986" s="24"/>
      <c r="DP986" s="24"/>
      <c r="DQ986" s="24"/>
      <c r="DR986" s="24"/>
      <c r="DS986" s="24"/>
      <c r="DT986" s="24"/>
      <c r="DU986" s="24"/>
      <c r="DV986" s="24"/>
      <c r="DW986" s="24"/>
      <c r="DX986" s="24"/>
      <c r="DY986" s="24"/>
      <c r="DZ986" s="24"/>
      <c r="EA986" s="24"/>
      <c r="EB986" s="24"/>
      <c r="EC986" s="24"/>
      <c r="ED986" s="24"/>
      <c r="EE986" s="24"/>
      <c r="EF986" s="24"/>
      <c r="EG986" s="24"/>
      <c r="EH986" s="24"/>
      <c r="EI986" s="24"/>
      <c r="EJ986" s="24"/>
      <c r="EK986" s="24"/>
      <c r="EL986" s="24"/>
      <c r="EM986" s="24"/>
      <c r="EN986" s="24"/>
      <c r="EO986" s="24"/>
      <c r="EP986" s="24"/>
      <c r="EQ986" s="24"/>
      <c r="ER986" s="24"/>
      <c r="ES986" s="24"/>
      <c r="ET986" s="24"/>
      <c r="EU986" s="24"/>
      <c r="EV986" s="24"/>
      <c r="EW986" s="24"/>
      <c r="EX986" s="24"/>
      <c r="EY986" s="24"/>
      <c r="EZ986" s="24"/>
      <c r="FA986" s="24"/>
      <c r="FB986" s="24"/>
      <c r="FC986" s="24"/>
      <c r="FD986" s="24"/>
      <c r="FE986" s="24"/>
      <c r="FF986" s="24"/>
      <c r="FG986" s="24"/>
      <c r="FH986" s="24"/>
      <c r="FI986" s="24"/>
      <c r="FJ986" s="24"/>
      <c r="FK986" s="24"/>
      <c r="FL986" s="24"/>
      <c r="FM986" s="24"/>
      <c r="FN986" s="24"/>
      <c r="FO986" s="24"/>
      <c r="FP986" s="24"/>
      <c r="FQ986" s="24"/>
      <c r="FR986" s="24"/>
      <c r="FS986" s="24"/>
      <c r="FT986" s="24"/>
      <c r="FU986" s="24"/>
      <c r="FV986" s="24"/>
      <c r="FW986" s="24"/>
      <c r="FX986" s="24"/>
      <c r="FY986" s="24"/>
      <c r="FZ986" s="24"/>
      <c r="GA986" s="24"/>
      <c r="GB986" s="24"/>
      <c r="GC986" s="24"/>
      <c r="GD986" s="24"/>
      <c r="GE986" s="24"/>
      <c r="GF986" s="24"/>
      <c r="GG986" s="24"/>
      <c r="GH986" s="24"/>
      <c r="GI986" s="24"/>
      <c r="GJ986" s="24"/>
      <c r="GK986" s="24"/>
      <c r="GL986" s="24"/>
      <c r="GM986" s="24"/>
      <c r="GN986" s="24"/>
      <c r="GO986" s="24"/>
      <c r="GP986" s="24"/>
      <c r="GQ986" s="24"/>
      <c r="GR986" s="24"/>
      <c r="GS986" s="24"/>
      <c r="GT986" s="24"/>
      <c r="GU986" s="24"/>
      <c r="GV986" s="24"/>
      <c r="GW986" s="24"/>
      <c r="GX986" s="24"/>
      <c r="GY986" s="24"/>
      <c r="GZ986" s="24"/>
      <c r="HA986" s="24"/>
      <c r="HB986" s="24"/>
      <c r="HC986" s="24"/>
      <c r="HD986" s="24"/>
      <c r="HE986" s="24"/>
      <c r="HF986" s="24"/>
      <c r="HG986" s="24"/>
      <c r="HH986" s="24"/>
      <c r="HI986" s="24"/>
      <c r="HJ986" s="24"/>
      <c r="HK986" s="24"/>
      <c r="HL986" s="24"/>
      <c r="HM986" s="24"/>
      <c r="HN986" s="24"/>
      <c r="HO986" s="24"/>
      <c r="HP986" s="24"/>
      <c r="HQ986" s="24"/>
      <c r="HR986" s="24"/>
      <c r="HS986" s="24"/>
      <c r="HT986" s="24"/>
      <c r="HU986" s="24"/>
      <c r="HV986" s="24"/>
      <c r="HW986" s="24"/>
      <c r="HX986" s="24"/>
      <c r="HY986" s="24"/>
      <c r="HZ986" s="24"/>
      <c r="IA986" s="24"/>
      <c r="IB986" s="24"/>
      <c r="IC986" s="24"/>
      <c r="ID986" s="24"/>
      <c r="IE986" s="24"/>
      <c r="IF986" s="24"/>
      <c r="IG986" s="24"/>
      <c r="IH986" s="24"/>
      <c r="II986" s="24"/>
      <c r="IJ986" s="24"/>
      <c r="IK986" s="24"/>
      <c r="IL986" s="24"/>
      <c r="IM986" s="24"/>
      <c r="IN986" s="24"/>
      <c r="IO986" s="24"/>
      <c r="IP986" s="24"/>
      <c r="IQ986" s="24"/>
      <c r="IR986" s="24"/>
      <c r="IS986" s="24"/>
      <c r="IT986" s="24"/>
      <c r="IU986" s="24"/>
      <c r="IV986" s="24"/>
    </row>
    <row r="987" spans="1:256" s="22" customFormat="1" ht="11.25">
      <c r="A987" s="24"/>
      <c r="B987" s="24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4"/>
      <c r="CP987" s="24"/>
      <c r="CQ987" s="24"/>
      <c r="CR987" s="24"/>
      <c r="CS987" s="24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4"/>
      <c r="DG987" s="24"/>
      <c r="DH987" s="24"/>
      <c r="DI987" s="24"/>
      <c r="DJ987" s="24"/>
      <c r="DK987" s="24"/>
      <c r="DL987" s="24"/>
      <c r="DM987" s="24"/>
      <c r="DN987" s="24"/>
      <c r="DO987" s="24"/>
      <c r="DP987" s="24"/>
      <c r="DQ987" s="24"/>
      <c r="DR987" s="24"/>
      <c r="DS987" s="24"/>
      <c r="DT987" s="24"/>
      <c r="DU987" s="24"/>
      <c r="DV987" s="24"/>
      <c r="DW987" s="24"/>
      <c r="DX987" s="24"/>
      <c r="DY987" s="24"/>
      <c r="DZ987" s="24"/>
      <c r="EA987" s="24"/>
      <c r="EB987" s="24"/>
      <c r="EC987" s="24"/>
      <c r="ED987" s="24"/>
      <c r="EE987" s="24"/>
      <c r="EF987" s="24"/>
      <c r="EG987" s="24"/>
      <c r="EH987" s="24"/>
      <c r="EI987" s="24"/>
      <c r="EJ987" s="24"/>
      <c r="EK987" s="24"/>
      <c r="EL987" s="24"/>
      <c r="EM987" s="24"/>
      <c r="EN987" s="24"/>
      <c r="EO987" s="24"/>
      <c r="EP987" s="24"/>
      <c r="EQ987" s="24"/>
      <c r="ER987" s="24"/>
      <c r="ES987" s="24"/>
      <c r="ET987" s="24"/>
      <c r="EU987" s="24"/>
      <c r="EV987" s="24"/>
      <c r="EW987" s="24"/>
      <c r="EX987" s="24"/>
      <c r="EY987" s="24"/>
      <c r="EZ987" s="24"/>
      <c r="FA987" s="24"/>
      <c r="FB987" s="24"/>
      <c r="FC987" s="24"/>
      <c r="FD987" s="24"/>
      <c r="FE987" s="24"/>
      <c r="FF987" s="24"/>
      <c r="FG987" s="24"/>
      <c r="FH987" s="24"/>
      <c r="FI987" s="24"/>
      <c r="FJ987" s="24"/>
      <c r="FK987" s="24"/>
      <c r="FL987" s="24"/>
      <c r="FM987" s="24"/>
      <c r="FN987" s="24"/>
      <c r="FO987" s="24"/>
      <c r="FP987" s="24"/>
      <c r="FQ987" s="24"/>
      <c r="FR987" s="24"/>
      <c r="FS987" s="24"/>
      <c r="FT987" s="24"/>
      <c r="FU987" s="24"/>
      <c r="FV987" s="24"/>
      <c r="FW987" s="24"/>
      <c r="FX987" s="24"/>
      <c r="FY987" s="24"/>
      <c r="FZ987" s="24"/>
      <c r="GA987" s="24"/>
      <c r="GB987" s="24"/>
      <c r="GC987" s="24"/>
      <c r="GD987" s="24"/>
      <c r="GE987" s="24"/>
      <c r="GF987" s="24"/>
      <c r="GG987" s="24"/>
      <c r="GH987" s="24"/>
      <c r="GI987" s="24"/>
      <c r="GJ987" s="24"/>
      <c r="GK987" s="24"/>
      <c r="GL987" s="24"/>
      <c r="GM987" s="24"/>
      <c r="GN987" s="24"/>
      <c r="GO987" s="24"/>
      <c r="GP987" s="24"/>
      <c r="GQ987" s="24"/>
      <c r="GR987" s="24"/>
      <c r="GS987" s="24"/>
      <c r="GT987" s="24"/>
      <c r="GU987" s="24"/>
      <c r="GV987" s="24"/>
      <c r="GW987" s="24"/>
      <c r="GX987" s="24"/>
      <c r="GY987" s="24"/>
      <c r="GZ987" s="24"/>
      <c r="HA987" s="24"/>
      <c r="HB987" s="24"/>
      <c r="HC987" s="24"/>
      <c r="HD987" s="24"/>
      <c r="HE987" s="24"/>
      <c r="HF987" s="24"/>
      <c r="HG987" s="24"/>
      <c r="HH987" s="24"/>
      <c r="HI987" s="24"/>
      <c r="HJ987" s="24"/>
      <c r="HK987" s="24"/>
      <c r="HL987" s="24"/>
      <c r="HM987" s="24"/>
      <c r="HN987" s="24"/>
      <c r="HO987" s="24"/>
      <c r="HP987" s="24"/>
      <c r="HQ987" s="24"/>
      <c r="HR987" s="24"/>
      <c r="HS987" s="24"/>
      <c r="HT987" s="24"/>
      <c r="HU987" s="24"/>
      <c r="HV987" s="24"/>
      <c r="HW987" s="24"/>
      <c r="HX987" s="24"/>
      <c r="HY987" s="24"/>
      <c r="HZ987" s="24"/>
      <c r="IA987" s="24"/>
      <c r="IB987" s="24"/>
      <c r="IC987" s="24"/>
      <c r="ID987" s="24"/>
      <c r="IE987" s="24"/>
      <c r="IF987" s="24"/>
      <c r="IG987" s="24"/>
      <c r="IH987" s="24"/>
      <c r="II987" s="24"/>
      <c r="IJ987" s="24"/>
      <c r="IK987" s="24"/>
      <c r="IL987" s="24"/>
      <c r="IM987" s="24"/>
      <c r="IN987" s="24"/>
      <c r="IO987" s="24"/>
      <c r="IP987" s="24"/>
      <c r="IQ987" s="24"/>
      <c r="IR987" s="24"/>
      <c r="IS987" s="24"/>
      <c r="IT987" s="24"/>
      <c r="IU987" s="24"/>
      <c r="IV987" s="24"/>
    </row>
    <row r="988" spans="1:256" s="22" customFormat="1" ht="11.25">
      <c r="A988" s="24"/>
      <c r="B988" s="24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4"/>
      <c r="DG988" s="24"/>
      <c r="DH988" s="24"/>
      <c r="DI988" s="24"/>
      <c r="DJ988" s="24"/>
      <c r="DK988" s="24"/>
      <c r="DL988" s="24"/>
      <c r="DM988" s="24"/>
      <c r="DN988" s="24"/>
      <c r="DO988" s="24"/>
      <c r="DP988" s="24"/>
      <c r="DQ988" s="24"/>
      <c r="DR988" s="24"/>
      <c r="DS988" s="24"/>
      <c r="DT988" s="24"/>
      <c r="DU988" s="24"/>
      <c r="DV988" s="24"/>
      <c r="DW988" s="24"/>
      <c r="DX988" s="24"/>
      <c r="DY988" s="24"/>
      <c r="DZ988" s="24"/>
      <c r="EA988" s="24"/>
      <c r="EB988" s="24"/>
      <c r="EC988" s="24"/>
      <c r="ED988" s="24"/>
      <c r="EE988" s="24"/>
      <c r="EF988" s="24"/>
      <c r="EG988" s="24"/>
      <c r="EH988" s="24"/>
      <c r="EI988" s="24"/>
      <c r="EJ988" s="24"/>
      <c r="EK988" s="24"/>
      <c r="EL988" s="24"/>
      <c r="EM988" s="24"/>
      <c r="EN988" s="24"/>
      <c r="EO988" s="24"/>
      <c r="EP988" s="24"/>
      <c r="EQ988" s="24"/>
      <c r="ER988" s="24"/>
      <c r="ES988" s="24"/>
      <c r="ET988" s="24"/>
      <c r="EU988" s="24"/>
      <c r="EV988" s="24"/>
      <c r="EW988" s="24"/>
      <c r="EX988" s="24"/>
      <c r="EY988" s="24"/>
      <c r="EZ988" s="24"/>
      <c r="FA988" s="24"/>
      <c r="FB988" s="24"/>
      <c r="FC988" s="24"/>
      <c r="FD988" s="24"/>
      <c r="FE988" s="24"/>
      <c r="FF988" s="24"/>
      <c r="FG988" s="24"/>
      <c r="FH988" s="24"/>
      <c r="FI988" s="24"/>
      <c r="FJ988" s="24"/>
      <c r="FK988" s="24"/>
      <c r="FL988" s="24"/>
      <c r="FM988" s="24"/>
      <c r="FN988" s="24"/>
      <c r="FO988" s="24"/>
      <c r="FP988" s="24"/>
      <c r="FQ988" s="24"/>
      <c r="FR988" s="24"/>
      <c r="FS988" s="24"/>
      <c r="FT988" s="24"/>
      <c r="FU988" s="24"/>
      <c r="FV988" s="24"/>
      <c r="FW988" s="24"/>
      <c r="FX988" s="24"/>
      <c r="FY988" s="24"/>
      <c r="FZ988" s="24"/>
      <c r="GA988" s="24"/>
      <c r="GB988" s="24"/>
      <c r="GC988" s="24"/>
      <c r="GD988" s="24"/>
      <c r="GE988" s="24"/>
      <c r="GF988" s="24"/>
      <c r="GG988" s="24"/>
      <c r="GH988" s="24"/>
      <c r="GI988" s="24"/>
      <c r="GJ988" s="24"/>
      <c r="GK988" s="24"/>
      <c r="GL988" s="24"/>
      <c r="GM988" s="24"/>
      <c r="GN988" s="24"/>
      <c r="GO988" s="24"/>
      <c r="GP988" s="24"/>
      <c r="GQ988" s="24"/>
      <c r="GR988" s="24"/>
      <c r="GS988" s="24"/>
      <c r="GT988" s="24"/>
      <c r="GU988" s="24"/>
      <c r="GV988" s="24"/>
      <c r="GW988" s="24"/>
      <c r="GX988" s="24"/>
      <c r="GY988" s="24"/>
      <c r="GZ988" s="24"/>
      <c r="HA988" s="24"/>
      <c r="HB988" s="24"/>
      <c r="HC988" s="24"/>
      <c r="HD988" s="24"/>
      <c r="HE988" s="24"/>
      <c r="HF988" s="24"/>
      <c r="HG988" s="24"/>
      <c r="HH988" s="24"/>
      <c r="HI988" s="24"/>
      <c r="HJ988" s="24"/>
      <c r="HK988" s="24"/>
      <c r="HL988" s="24"/>
      <c r="HM988" s="24"/>
      <c r="HN988" s="24"/>
      <c r="HO988" s="24"/>
      <c r="HP988" s="24"/>
      <c r="HQ988" s="24"/>
      <c r="HR988" s="24"/>
      <c r="HS988" s="24"/>
      <c r="HT988" s="24"/>
      <c r="HU988" s="24"/>
      <c r="HV988" s="24"/>
      <c r="HW988" s="24"/>
      <c r="HX988" s="24"/>
      <c r="HY988" s="24"/>
      <c r="HZ988" s="24"/>
      <c r="IA988" s="24"/>
      <c r="IB988" s="24"/>
      <c r="IC988" s="24"/>
      <c r="ID988" s="24"/>
      <c r="IE988" s="24"/>
      <c r="IF988" s="24"/>
      <c r="IG988" s="24"/>
      <c r="IH988" s="24"/>
      <c r="II988" s="24"/>
      <c r="IJ988" s="24"/>
      <c r="IK988" s="24"/>
      <c r="IL988" s="24"/>
      <c r="IM988" s="24"/>
      <c r="IN988" s="24"/>
      <c r="IO988" s="24"/>
      <c r="IP988" s="24"/>
      <c r="IQ988" s="24"/>
      <c r="IR988" s="24"/>
      <c r="IS988" s="24"/>
      <c r="IT988" s="24"/>
      <c r="IU988" s="24"/>
      <c r="IV988" s="24"/>
    </row>
    <row r="989" spans="1:256" s="22" customFormat="1" ht="11.25">
      <c r="A989" s="24"/>
      <c r="B989" s="24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4"/>
      <c r="CP989" s="24"/>
      <c r="CQ989" s="24"/>
      <c r="CR989" s="24"/>
      <c r="CS989" s="24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4"/>
      <c r="DG989" s="24"/>
      <c r="DH989" s="24"/>
      <c r="DI989" s="24"/>
      <c r="DJ989" s="24"/>
      <c r="DK989" s="24"/>
      <c r="DL989" s="24"/>
      <c r="DM989" s="24"/>
      <c r="DN989" s="24"/>
      <c r="DO989" s="24"/>
      <c r="DP989" s="24"/>
      <c r="DQ989" s="24"/>
      <c r="DR989" s="24"/>
      <c r="DS989" s="24"/>
      <c r="DT989" s="24"/>
      <c r="DU989" s="24"/>
      <c r="DV989" s="24"/>
      <c r="DW989" s="24"/>
      <c r="DX989" s="24"/>
      <c r="DY989" s="24"/>
      <c r="DZ989" s="24"/>
      <c r="EA989" s="24"/>
      <c r="EB989" s="24"/>
      <c r="EC989" s="24"/>
      <c r="ED989" s="24"/>
      <c r="EE989" s="24"/>
      <c r="EF989" s="24"/>
      <c r="EG989" s="24"/>
      <c r="EH989" s="24"/>
      <c r="EI989" s="24"/>
      <c r="EJ989" s="24"/>
      <c r="EK989" s="24"/>
      <c r="EL989" s="24"/>
      <c r="EM989" s="24"/>
      <c r="EN989" s="24"/>
      <c r="EO989" s="24"/>
      <c r="EP989" s="24"/>
      <c r="EQ989" s="24"/>
      <c r="ER989" s="24"/>
      <c r="ES989" s="24"/>
      <c r="ET989" s="24"/>
      <c r="EU989" s="24"/>
      <c r="EV989" s="24"/>
      <c r="EW989" s="24"/>
      <c r="EX989" s="24"/>
      <c r="EY989" s="24"/>
      <c r="EZ989" s="24"/>
      <c r="FA989" s="24"/>
      <c r="FB989" s="24"/>
      <c r="FC989" s="24"/>
      <c r="FD989" s="24"/>
      <c r="FE989" s="24"/>
      <c r="FF989" s="24"/>
      <c r="FG989" s="24"/>
      <c r="FH989" s="24"/>
      <c r="FI989" s="24"/>
      <c r="FJ989" s="24"/>
      <c r="FK989" s="24"/>
      <c r="FL989" s="24"/>
      <c r="FM989" s="24"/>
      <c r="FN989" s="24"/>
      <c r="FO989" s="24"/>
      <c r="FP989" s="24"/>
      <c r="FQ989" s="24"/>
      <c r="FR989" s="24"/>
      <c r="FS989" s="24"/>
      <c r="FT989" s="24"/>
      <c r="FU989" s="24"/>
      <c r="FV989" s="24"/>
      <c r="FW989" s="24"/>
      <c r="FX989" s="24"/>
      <c r="FY989" s="24"/>
      <c r="FZ989" s="24"/>
      <c r="GA989" s="24"/>
      <c r="GB989" s="24"/>
      <c r="GC989" s="24"/>
      <c r="GD989" s="24"/>
      <c r="GE989" s="24"/>
      <c r="GF989" s="24"/>
      <c r="GG989" s="24"/>
      <c r="GH989" s="24"/>
      <c r="GI989" s="24"/>
      <c r="GJ989" s="24"/>
      <c r="GK989" s="24"/>
      <c r="GL989" s="24"/>
      <c r="GM989" s="24"/>
      <c r="GN989" s="24"/>
      <c r="GO989" s="24"/>
      <c r="GP989" s="24"/>
      <c r="GQ989" s="24"/>
      <c r="GR989" s="24"/>
      <c r="GS989" s="24"/>
      <c r="GT989" s="24"/>
      <c r="GU989" s="24"/>
      <c r="GV989" s="24"/>
      <c r="GW989" s="24"/>
      <c r="GX989" s="24"/>
      <c r="GY989" s="24"/>
      <c r="GZ989" s="24"/>
      <c r="HA989" s="24"/>
      <c r="HB989" s="24"/>
      <c r="HC989" s="24"/>
      <c r="HD989" s="24"/>
      <c r="HE989" s="24"/>
      <c r="HF989" s="24"/>
      <c r="HG989" s="24"/>
      <c r="HH989" s="24"/>
      <c r="HI989" s="24"/>
      <c r="HJ989" s="24"/>
      <c r="HK989" s="24"/>
      <c r="HL989" s="24"/>
      <c r="HM989" s="24"/>
      <c r="HN989" s="24"/>
      <c r="HO989" s="24"/>
      <c r="HP989" s="24"/>
      <c r="HQ989" s="24"/>
      <c r="HR989" s="24"/>
      <c r="HS989" s="24"/>
      <c r="HT989" s="24"/>
      <c r="HU989" s="24"/>
      <c r="HV989" s="24"/>
      <c r="HW989" s="24"/>
      <c r="HX989" s="24"/>
      <c r="HY989" s="24"/>
      <c r="HZ989" s="24"/>
      <c r="IA989" s="24"/>
      <c r="IB989" s="24"/>
      <c r="IC989" s="24"/>
      <c r="ID989" s="24"/>
      <c r="IE989" s="24"/>
      <c r="IF989" s="24"/>
      <c r="IG989" s="24"/>
      <c r="IH989" s="24"/>
      <c r="II989" s="24"/>
      <c r="IJ989" s="24"/>
      <c r="IK989" s="24"/>
      <c r="IL989" s="24"/>
      <c r="IM989" s="24"/>
      <c r="IN989" s="24"/>
      <c r="IO989" s="24"/>
      <c r="IP989" s="24"/>
      <c r="IQ989" s="24"/>
      <c r="IR989" s="24"/>
      <c r="IS989" s="24"/>
      <c r="IT989" s="24"/>
      <c r="IU989" s="24"/>
      <c r="IV989" s="24"/>
    </row>
    <row r="990" spans="1:256" s="22" customFormat="1" ht="11.25">
      <c r="A990" s="24"/>
      <c r="B990" s="24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4"/>
      <c r="CP990" s="24"/>
      <c r="CQ990" s="24"/>
      <c r="CR990" s="24"/>
      <c r="CS990" s="24"/>
      <c r="CT990" s="24"/>
      <c r="CU990" s="24"/>
      <c r="CV990" s="24"/>
      <c r="CW990" s="24"/>
      <c r="CX990" s="24"/>
      <c r="CY990" s="24"/>
      <c r="CZ990" s="24"/>
      <c r="DA990" s="24"/>
      <c r="DB990" s="24"/>
      <c r="DC990" s="24"/>
      <c r="DD990" s="24"/>
      <c r="DE990" s="24"/>
      <c r="DF990" s="24"/>
      <c r="DG990" s="24"/>
      <c r="DH990" s="24"/>
      <c r="DI990" s="24"/>
      <c r="DJ990" s="24"/>
      <c r="DK990" s="24"/>
      <c r="DL990" s="24"/>
      <c r="DM990" s="24"/>
      <c r="DN990" s="24"/>
      <c r="DO990" s="24"/>
      <c r="DP990" s="24"/>
      <c r="DQ990" s="24"/>
      <c r="DR990" s="24"/>
      <c r="DS990" s="24"/>
      <c r="DT990" s="24"/>
      <c r="DU990" s="24"/>
      <c r="DV990" s="24"/>
      <c r="DW990" s="24"/>
      <c r="DX990" s="24"/>
      <c r="DY990" s="24"/>
      <c r="DZ990" s="24"/>
      <c r="EA990" s="24"/>
      <c r="EB990" s="24"/>
      <c r="EC990" s="24"/>
      <c r="ED990" s="24"/>
      <c r="EE990" s="24"/>
      <c r="EF990" s="24"/>
      <c r="EG990" s="24"/>
      <c r="EH990" s="24"/>
      <c r="EI990" s="24"/>
      <c r="EJ990" s="24"/>
      <c r="EK990" s="24"/>
      <c r="EL990" s="24"/>
      <c r="EM990" s="24"/>
      <c r="EN990" s="24"/>
      <c r="EO990" s="24"/>
      <c r="EP990" s="24"/>
      <c r="EQ990" s="24"/>
      <c r="ER990" s="24"/>
      <c r="ES990" s="24"/>
      <c r="ET990" s="24"/>
      <c r="EU990" s="24"/>
      <c r="EV990" s="24"/>
      <c r="EW990" s="24"/>
      <c r="EX990" s="24"/>
      <c r="EY990" s="24"/>
      <c r="EZ990" s="24"/>
      <c r="FA990" s="24"/>
      <c r="FB990" s="24"/>
      <c r="FC990" s="24"/>
      <c r="FD990" s="24"/>
      <c r="FE990" s="24"/>
      <c r="FF990" s="24"/>
      <c r="FG990" s="24"/>
      <c r="FH990" s="24"/>
      <c r="FI990" s="24"/>
      <c r="FJ990" s="24"/>
      <c r="FK990" s="24"/>
      <c r="FL990" s="24"/>
      <c r="FM990" s="24"/>
      <c r="FN990" s="24"/>
      <c r="FO990" s="24"/>
      <c r="FP990" s="24"/>
      <c r="FQ990" s="24"/>
      <c r="FR990" s="24"/>
      <c r="FS990" s="24"/>
      <c r="FT990" s="24"/>
      <c r="FU990" s="24"/>
      <c r="FV990" s="24"/>
      <c r="FW990" s="24"/>
      <c r="FX990" s="24"/>
      <c r="FY990" s="24"/>
      <c r="FZ990" s="24"/>
      <c r="GA990" s="24"/>
      <c r="GB990" s="24"/>
      <c r="GC990" s="24"/>
      <c r="GD990" s="24"/>
      <c r="GE990" s="24"/>
      <c r="GF990" s="24"/>
      <c r="GG990" s="24"/>
      <c r="GH990" s="24"/>
      <c r="GI990" s="24"/>
      <c r="GJ990" s="24"/>
      <c r="GK990" s="24"/>
      <c r="GL990" s="24"/>
      <c r="GM990" s="24"/>
      <c r="GN990" s="24"/>
      <c r="GO990" s="24"/>
      <c r="GP990" s="24"/>
      <c r="GQ990" s="24"/>
      <c r="GR990" s="24"/>
      <c r="GS990" s="24"/>
      <c r="GT990" s="24"/>
      <c r="GU990" s="24"/>
      <c r="GV990" s="24"/>
      <c r="GW990" s="24"/>
      <c r="GX990" s="24"/>
      <c r="GY990" s="24"/>
      <c r="GZ990" s="24"/>
      <c r="HA990" s="24"/>
      <c r="HB990" s="24"/>
      <c r="HC990" s="24"/>
      <c r="HD990" s="24"/>
      <c r="HE990" s="24"/>
      <c r="HF990" s="24"/>
      <c r="HG990" s="24"/>
      <c r="HH990" s="24"/>
      <c r="HI990" s="24"/>
      <c r="HJ990" s="24"/>
      <c r="HK990" s="24"/>
      <c r="HL990" s="24"/>
      <c r="HM990" s="24"/>
      <c r="HN990" s="24"/>
      <c r="HO990" s="24"/>
      <c r="HP990" s="24"/>
      <c r="HQ990" s="24"/>
      <c r="HR990" s="24"/>
      <c r="HS990" s="24"/>
      <c r="HT990" s="24"/>
      <c r="HU990" s="24"/>
      <c r="HV990" s="24"/>
      <c r="HW990" s="24"/>
      <c r="HX990" s="24"/>
      <c r="HY990" s="24"/>
      <c r="HZ990" s="24"/>
      <c r="IA990" s="24"/>
      <c r="IB990" s="24"/>
      <c r="IC990" s="24"/>
      <c r="ID990" s="24"/>
      <c r="IE990" s="24"/>
      <c r="IF990" s="24"/>
      <c r="IG990" s="24"/>
      <c r="IH990" s="24"/>
      <c r="II990" s="24"/>
      <c r="IJ990" s="24"/>
      <c r="IK990" s="24"/>
      <c r="IL990" s="24"/>
      <c r="IM990" s="24"/>
      <c r="IN990" s="24"/>
      <c r="IO990" s="24"/>
      <c r="IP990" s="24"/>
      <c r="IQ990" s="24"/>
      <c r="IR990" s="24"/>
      <c r="IS990" s="24"/>
      <c r="IT990" s="24"/>
      <c r="IU990" s="24"/>
      <c r="IV990" s="24"/>
    </row>
    <row r="991" spans="1:256" s="22" customFormat="1" ht="11.25">
      <c r="A991" s="24"/>
      <c r="B991" s="24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4"/>
      <c r="CP991" s="24"/>
      <c r="CQ991" s="24"/>
      <c r="CR991" s="24"/>
      <c r="CS991" s="24"/>
      <c r="CT991" s="24"/>
      <c r="CU991" s="24"/>
      <c r="CV991" s="24"/>
      <c r="CW991" s="24"/>
      <c r="CX991" s="24"/>
      <c r="CY991" s="24"/>
      <c r="CZ991" s="24"/>
      <c r="DA991" s="24"/>
      <c r="DB991" s="24"/>
      <c r="DC991" s="24"/>
      <c r="DD991" s="24"/>
      <c r="DE991" s="24"/>
      <c r="DF991" s="24"/>
      <c r="DG991" s="24"/>
      <c r="DH991" s="24"/>
      <c r="DI991" s="24"/>
      <c r="DJ991" s="24"/>
      <c r="DK991" s="24"/>
      <c r="DL991" s="24"/>
      <c r="DM991" s="24"/>
      <c r="DN991" s="24"/>
      <c r="DO991" s="24"/>
      <c r="DP991" s="24"/>
      <c r="DQ991" s="24"/>
      <c r="DR991" s="24"/>
      <c r="DS991" s="24"/>
      <c r="DT991" s="24"/>
      <c r="DU991" s="24"/>
      <c r="DV991" s="24"/>
      <c r="DW991" s="24"/>
      <c r="DX991" s="24"/>
      <c r="DY991" s="24"/>
      <c r="DZ991" s="24"/>
      <c r="EA991" s="24"/>
      <c r="EB991" s="24"/>
      <c r="EC991" s="24"/>
      <c r="ED991" s="24"/>
      <c r="EE991" s="24"/>
      <c r="EF991" s="24"/>
      <c r="EG991" s="24"/>
      <c r="EH991" s="24"/>
      <c r="EI991" s="24"/>
      <c r="EJ991" s="24"/>
      <c r="EK991" s="24"/>
      <c r="EL991" s="24"/>
      <c r="EM991" s="24"/>
      <c r="EN991" s="24"/>
      <c r="EO991" s="24"/>
      <c r="EP991" s="24"/>
      <c r="EQ991" s="24"/>
      <c r="ER991" s="24"/>
      <c r="ES991" s="24"/>
      <c r="ET991" s="24"/>
      <c r="EU991" s="24"/>
      <c r="EV991" s="24"/>
      <c r="EW991" s="24"/>
      <c r="EX991" s="24"/>
      <c r="EY991" s="24"/>
      <c r="EZ991" s="24"/>
      <c r="FA991" s="24"/>
      <c r="FB991" s="24"/>
      <c r="FC991" s="24"/>
      <c r="FD991" s="24"/>
      <c r="FE991" s="24"/>
      <c r="FF991" s="24"/>
      <c r="FG991" s="24"/>
      <c r="FH991" s="24"/>
      <c r="FI991" s="24"/>
      <c r="FJ991" s="24"/>
      <c r="FK991" s="24"/>
      <c r="FL991" s="24"/>
      <c r="FM991" s="24"/>
      <c r="FN991" s="24"/>
      <c r="FO991" s="24"/>
      <c r="FP991" s="24"/>
      <c r="FQ991" s="24"/>
      <c r="FR991" s="24"/>
      <c r="FS991" s="24"/>
      <c r="FT991" s="24"/>
      <c r="FU991" s="24"/>
      <c r="FV991" s="24"/>
      <c r="FW991" s="24"/>
      <c r="FX991" s="24"/>
      <c r="FY991" s="24"/>
      <c r="FZ991" s="24"/>
      <c r="GA991" s="24"/>
      <c r="GB991" s="24"/>
      <c r="GC991" s="24"/>
      <c r="GD991" s="24"/>
      <c r="GE991" s="24"/>
      <c r="GF991" s="24"/>
      <c r="GG991" s="24"/>
      <c r="GH991" s="24"/>
      <c r="GI991" s="24"/>
      <c r="GJ991" s="24"/>
      <c r="GK991" s="24"/>
      <c r="GL991" s="24"/>
      <c r="GM991" s="24"/>
      <c r="GN991" s="24"/>
      <c r="GO991" s="24"/>
      <c r="GP991" s="24"/>
      <c r="GQ991" s="24"/>
      <c r="GR991" s="24"/>
      <c r="GS991" s="24"/>
      <c r="GT991" s="24"/>
      <c r="GU991" s="24"/>
      <c r="GV991" s="24"/>
      <c r="GW991" s="24"/>
      <c r="GX991" s="24"/>
      <c r="GY991" s="24"/>
      <c r="GZ991" s="24"/>
      <c r="HA991" s="24"/>
      <c r="HB991" s="24"/>
      <c r="HC991" s="24"/>
      <c r="HD991" s="24"/>
      <c r="HE991" s="24"/>
      <c r="HF991" s="24"/>
      <c r="HG991" s="24"/>
      <c r="HH991" s="24"/>
      <c r="HI991" s="24"/>
      <c r="HJ991" s="24"/>
      <c r="HK991" s="24"/>
      <c r="HL991" s="24"/>
      <c r="HM991" s="24"/>
      <c r="HN991" s="24"/>
      <c r="HO991" s="24"/>
      <c r="HP991" s="24"/>
      <c r="HQ991" s="24"/>
      <c r="HR991" s="24"/>
      <c r="HS991" s="24"/>
      <c r="HT991" s="24"/>
      <c r="HU991" s="24"/>
      <c r="HV991" s="24"/>
      <c r="HW991" s="24"/>
      <c r="HX991" s="24"/>
      <c r="HY991" s="24"/>
      <c r="HZ991" s="24"/>
      <c r="IA991" s="24"/>
      <c r="IB991" s="24"/>
      <c r="IC991" s="24"/>
      <c r="ID991" s="24"/>
      <c r="IE991" s="24"/>
      <c r="IF991" s="24"/>
      <c r="IG991" s="24"/>
      <c r="IH991" s="24"/>
      <c r="II991" s="24"/>
      <c r="IJ991" s="24"/>
      <c r="IK991" s="24"/>
      <c r="IL991" s="24"/>
      <c r="IM991" s="24"/>
      <c r="IN991" s="24"/>
      <c r="IO991" s="24"/>
      <c r="IP991" s="24"/>
      <c r="IQ991" s="24"/>
      <c r="IR991" s="24"/>
      <c r="IS991" s="24"/>
      <c r="IT991" s="24"/>
      <c r="IU991" s="24"/>
      <c r="IV991" s="24"/>
    </row>
    <row r="992" spans="1:256" s="22" customFormat="1" ht="11.25">
      <c r="A992" s="24"/>
      <c r="B992" s="24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4"/>
      <c r="CP992" s="24"/>
      <c r="CQ992" s="24"/>
      <c r="CR992" s="24"/>
      <c r="CS992" s="24"/>
      <c r="CT992" s="24"/>
      <c r="CU992" s="24"/>
      <c r="CV992" s="24"/>
      <c r="CW992" s="24"/>
      <c r="CX992" s="24"/>
      <c r="CY992" s="24"/>
      <c r="CZ992" s="24"/>
      <c r="DA992" s="24"/>
      <c r="DB992" s="24"/>
      <c r="DC992" s="24"/>
      <c r="DD992" s="24"/>
      <c r="DE992" s="24"/>
      <c r="DF992" s="24"/>
      <c r="DG992" s="24"/>
      <c r="DH992" s="24"/>
      <c r="DI992" s="24"/>
      <c r="DJ992" s="24"/>
      <c r="DK992" s="24"/>
      <c r="DL992" s="24"/>
      <c r="DM992" s="24"/>
      <c r="DN992" s="24"/>
      <c r="DO992" s="24"/>
      <c r="DP992" s="24"/>
      <c r="DQ992" s="24"/>
      <c r="DR992" s="24"/>
      <c r="DS992" s="24"/>
      <c r="DT992" s="24"/>
      <c r="DU992" s="24"/>
      <c r="DV992" s="24"/>
      <c r="DW992" s="24"/>
      <c r="DX992" s="24"/>
      <c r="DY992" s="24"/>
      <c r="DZ992" s="24"/>
      <c r="EA992" s="24"/>
      <c r="EB992" s="24"/>
      <c r="EC992" s="24"/>
      <c r="ED992" s="24"/>
      <c r="EE992" s="24"/>
      <c r="EF992" s="24"/>
      <c r="EG992" s="24"/>
      <c r="EH992" s="24"/>
      <c r="EI992" s="24"/>
      <c r="EJ992" s="24"/>
      <c r="EK992" s="24"/>
      <c r="EL992" s="24"/>
      <c r="EM992" s="24"/>
      <c r="EN992" s="24"/>
      <c r="EO992" s="24"/>
      <c r="EP992" s="24"/>
      <c r="EQ992" s="24"/>
      <c r="ER992" s="24"/>
      <c r="ES992" s="24"/>
      <c r="ET992" s="24"/>
      <c r="EU992" s="24"/>
      <c r="EV992" s="24"/>
      <c r="EW992" s="24"/>
      <c r="EX992" s="24"/>
      <c r="EY992" s="24"/>
      <c r="EZ992" s="24"/>
      <c r="FA992" s="24"/>
      <c r="FB992" s="24"/>
      <c r="FC992" s="24"/>
      <c r="FD992" s="24"/>
      <c r="FE992" s="24"/>
      <c r="FF992" s="24"/>
      <c r="FG992" s="24"/>
      <c r="FH992" s="24"/>
      <c r="FI992" s="24"/>
      <c r="FJ992" s="24"/>
      <c r="FK992" s="24"/>
      <c r="FL992" s="24"/>
      <c r="FM992" s="24"/>
      <c r="FN992" s="24"/>
      <c r="FO992" s="24"/>
      <c r="FP992" s="24"/>
      <c r="FQ992" s="24"/>
      <c r="FR992" s="24"/>
      <c r="FS992" s="24"/>
      <c r="FT992" s="24"/>
      <c r="FU992" s="24"/>
      <c r="FV992" s="24"/>
      <c r="FW992" s="24"/>
      <c r="FX992" s="24"/>
      <c r="FY992" s="24"/>
      <c r="FZ992" s="24"/>
      <c r="GA992" s="24"/>
      <c r="GB992" s="24"/>
      <c r="GC992" s="24"/>
      <c r="GD992" s="24"/>
      <c r="GE992" s="24"/>
      <c r="GF992" s="24"/>
      <c r="GG992" s="24"/>
      <c r="GH992" s="24"/>
      <c r="GI992" s="24"/>
      <c r="GJ992" s="24"/>
      <c r="GK992" s="24"/>
      <c r="GL992" s="24"/>
      <c r="GM992" s="24"/>
      <c r="GN992" s="24"/>
      <c r="GO992" s="24"/>
      <c r="GP992" s="24"/>
      <c r="GQ992" s="24"/>
      <c r="GR992" s="24"/>
      <c r="GS992" s="24"/>
      <c r="GT992" s="24"/>
      <c r="GU992" s="24"/>
      <c r="GV992" s="24"/>
      <c r="GW992" s="24"/>
      <c r="GX992" s="24"/>
      <c r="GY992" s="24"/>
      <c r="GZ992" s="24"/>
      <c r="HA992" s="24"/>
      <c r="HB992" s="24"/>
      <c r="HC992" s="24"/>
      <c r="HD992" s="24"/>
      <c r="HE992" s="24"/>
      <c r="HF992" s="24"/>
      <c r="HG992" s="24"/>
      <c r="HH992" s="24"/>
      <c r="HI992" s="24"/>
      <c r="HJ992" s="24"/>
      <c r="HK992" s="24"/>
      <c r="HL992" s="24"/>
      <c r="HM992" s="24"/>
      <c r="HN992" s="24"/>
      <c r="HO992" s="24"/>
      <c r="HP992" s="24"/>
      <c r="HQ992" s="24"/>
      <c r="HR992" s="24"/>
      <c r="HS992" s="24"/>
      <c r="HT992" s="24"/>
      <c r="HU992" s="24"/>
      <c r="HV992" s="24"/>
      <c r="HW992" s="24"/>
      <c r="HX992" s="24"/>
      <c r="HY992" s="24"/>
      <c r="HZ992" s="24"/>
      <c r="IA992" s="24"/>
      <c r="IB992" s="24"/>
      <c r="IC992" s="24"/>
      <c r="ID992" s="24"/>
      <c r="IE992" s="24"/>
      <c r="IF992" s="24"/>
      <c r="IG992" s="24"/>
      <c r="IH992" s="24"/>
      <c r="II992" s="24"/>
      <c r="IJ992" s="24"/>
      <c r="IK992" s="24"/>
      <c r="IL992" s="24"/>
      <c r="IM992" s="24"/>
      <c r="IN992" s="24"/>
      <c r="IO992" s="24"/>
      <c r="IP992" s="24"/>
      <c r="IQ992" s="24"/>
      <c r="IR992" s="24"/>
      <c r="IS992" s="24"/>
      <c r="IT992" s="24"/>
      <c r="IU992" s="24"/>
      <c r="IV992" s="24"/>
    </row>
    <row r="993" spans="1:256" s="22" customFormat="1" ht="11.25">
      <c r="A993" s="24"/>
      <c r="B993" s="24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4"/>
      <c r="CP993" s="24"/>
      <c r="CQ993" s="24"/>
      <c r="CR993" s="24"/>
      <c r="CS993" s="24"/>
      <c r="CT993" s="24"/>
      <c r="CU993" s="24"/>
      <c r="CV993" s="24"/>
      <c r="CW993" s="24"/>
      <c r="CX993" s="24"/>
      <c r="CY993" s="24"/>
      <c r="CZ993" s="24"/>
      <c r="DA993" s="24"/>
      <c r="DB993" s="24"/>
      <c r="DC993" s="24"/>
      <c r="DD993" s="24"/>
      <c r="DE993" s="24"/>
      <c r="DF993" s="24"/>
      <c r="DG993" s="24"/>
      <c r="DH993" s="24"/>
      <c r="DI993" s="24"/>
      <c r="DJ993" s="24"/>
      <c r="DK993" s="24"/>
      <c r="DL993" s="24"/>
      <c r="DM993" s="24"/>
      <c r="DN993" s="24"/>
      <c r="DO993" s="24"/>
      <c r="DP993" s="24"/>
      <c r="DQ993" s="24"/>
      <c r="DR993" s="24"/>
      <c r="DS993" s="24"/>
      <c r="DT993" s="24"/>
      <c r="DU993" s="24"/>
      <c r="DV993" s="24"/>
      <c r="DW993" s="24"/>
      <c r="DX993" s="24"/>
      <c r="DY993" s="24"/>
      <c r="DZ993" s="24"/>
      <c r="EA993" s="24"/>
      <c r="EB993" s="24"/>
      <c r="EC993" s="24"/>
      <c r="ED993" s="24"/>
      <c r="EE993" s="24"/>
      <c r="EF993" s="24"/>
      <c r="EG993" s="24"/>
      <c r="EH993" s="24"/>
      <c r="EI993" s="24"/>
      <c r="EJ993" s="24"/>
      <c r="EK993" s="24"/>
      <c r="EL993" s="24"/>
      <c r="EM993" s="24"/>
      <c r="EN993" s="24"/>
      <c r="EO993" s="24"/>
      <c r="EP993" s="24"/>
      <c r="EQ993" s="24"/>
      <c r="ER993" s="24"/>
      <c r="ES993" s="24"/>
      <c r="ET993" s="24"/>
      <c r="EU993" s="24"/>
      <c r="EV993" s="24"/>
      <c r="EW993" s="24"/>
      <c r="EX993" s="24"/>
      <c r="EY993" s="24"/>
      <c r="EZ993" s="24"/>
      <c r="FA993" s="24"/>
      <c r="FB993" s="24"/>
      <c r="FC993" s="24"/>
      <c r="FD993" s="24"/>
      <c r="FE993" s="24"/>
      <c r="FF993" s="24"/>
      <c r="FG993" s="24"/>
      <c r="FH993" s="24"/>
      <c r="FI993" s="24"/>
      <c r="FJ993" s="24"/>
      <c r="FK993" s="24"/>
      <c r="FL993" s="24"/>
      <c r="FM993" s="24"/>
      <c r="FN993" s="24"/>
      <c r="FO993" s="24"/>
      <c r="FP993" s="24"/>
      <c r="FQ993" s="24"/>
      <c r="FR993" s="24"/>
      <c r="FS993" s="24"/>
      <c r="FT993" s="24"/>
      <c r="FU993" s="24"/>
      <c r="FV993" s="24"/>
      <c r="FW993" s="24"/>
      <c r="FX993" s="24"/>
      <c r="FY993" s="24"/>
      <c r="FZ993" s="24"/>
      <c r="GA993" s="24"/>
      <c r="GB993" s="24"/>
      <c r="GC993" s="24"/>
      <c r="GD993" s="24"/>
      <c r="GE993" s="24"/>
      <c r="GF993" s="24"/>
      <c r="GG993" s="24"/>
      <c r="GH993" s="24"/>
      <c r="GI993" s="24"/>
      <c r="GJ993" s="24"/>
      <c r="GK993" s="24"/>
      <c r="GL993" s="24"/>
      <c r="GM993" s="24"/>
      <c r="GN993" s="24"/>
      <c r="GO993" s="24"/>
      <c r="GP993" s="24"/>
      <c r="GQ993" s="24"/>
      <c r="GR993" s="24"/>
      <c r="GS993" s="24"/>
      <c r="GT993" s="24"/>
      <c r="GU993" s="24"/>
      <c r="GV993" s="24"/>
      <c r="GW993" s="24"/>
      <c r="GX993" s="24"/>
      <c r="GY993" s="24"/>
      <c r="GZ993" s="24"/>
      <c r="HA993" s="24"/>
      <c r="HB993" s="24"/>
      <c r="HC993" s="24"/>
      <c r="HD993" s="24"/>
      <c r="HE993" s="24"/>
      <c r="HF993" s="24"/>
      <c r="HG993" s="24"/>
      <c r="HH993" s="24"/>
      <c r="HI993" s="24"/>
      <c r="HJ993" s="24"/>
      <c r="HK993" s="24"/>
      <c r="HL993" s="24"/>
      <c r="HM993" s="24"/>
      <c r="HN993" s="24"/>
      <c r="HO993" s="24"/>
      <c r="HP993" s="24"/>
      <c r="HQ993" s="24"/>
      <c r="HR993" s="24"/>
      <c r="HS993" s="24"/>
      <c r="HT993" s="24"/>
      <c r="HU993" s="24"/>
      <c r="HV993" s="24"/>
      <c r="HW993" s="24"/>
      <c r="HX993" s="24"/>
      <c r="HY993" s="24"/>
      <c r="HZ993" s="24"/>
      <c r="IA993" s="24"/>
      <c r="IB993" s="24"/>
      <c r="IC993" s="24"/>
      <c r="ID993" s="24"/>
      <c r="IE993" s="24"/>
      <c r="IF993" s="24"/>
      <c r="IG993" s="24"/>
      <c r="IH993" s="24"/>
      <c r="II993" s="24"/>
      <c r="IJ993" s="24"/>
      <c r="IK993" s="24"/>
      <c r="IL993" s="24"/>
      <c r="IM993" s="24"/>
      <c r="IN993" s="24"/>
      <c r="IO993" s="24"/>
      <c r="IP993" s="24"/>
      <c r="IQ993" s="24"/>
      <c r="IR993" s="24"/>
      <c r="IS993" s="24"/>
      <c r="IT993" s="24"/>
      <c r="IU993" s="24"/>
      <c r="IV993" s="24"/>
    </row>
    <row r="994" spans="1:256" s="22" customFormat="1" ht="11.25">
      <c r="A994" s="24"/>
      <c r="B994" s="24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4"/>
      <c r="CP994" s="24"/>
      <c r="CQ994" s="24"/>
      <c r="CR994" s="24"/>
      <c r="CS994" s="24"/>
      <c r="CT994" s="24"/>
      <c r="CU994" s="24"/>
      <c r="CV994" s="24"/>
      <c r="CW994" s="24"/>
      <c r="CX994" s="24"/>
      <c r="CY994" s="24"/>
      <c r="CZ994" s="24"/>
      <c r="DA994" s="24"/>
      <c r="DB994" s="24"/>
      <c r="DC994" s="24"/>
      <c r="DD994" s="24"/>
      <c r="DE994" s="24"/>
      <c r="DF994" s="24"/>
      <c r="DG994" s="24"/>
      <c r="DH994" s="24"/>
      <c r="DI994" s="24"/>
      <c r="DJ994" s="24"/>
      <c r="DK994" s="24"/>
      <c r="DL994" s="24"/>
      <c r="DM994" s="24"/>
      <c r="DN994" s="24"/>
      <c r="DO994" s="24"/>
      <c r="DP994" s="24"/>
      <c r="DQ994" s="24"/>
      <c r="DR994" s="24"/>
      <c r="DS994" s="24"/>
      <c r="DT994" s="24"/>
      <c r="DU994" s="24"/>
      <c r="DV994" s="24"/>
      <c r="DW994" s="24"/>
      <c r="DX994" s="24"/>
      <c r="DY994" s="24"/>
      <c r="DZ994" s="24"/>
      <c r="EA994" s="24"/>
      <c r="EB994" s="24"/>
      <c r="EC994" s="24"/>
      <c r="ED994" s="24"/>
      <c r="EE994" s="24"/>
      <c r="EF994" s="24"/>
      <c r="EG994" s="24"/>
      <c r="EH994" s="24"/>
      <c r="EI994" s="24"/>
      <c r="EJ994" s="24"/>
      <c r="EK994" s="24"/>
      <c r="EL994" s="24"/>
      <c r="EM994" s="24"/>
      <c r="EN994" s="24"/>
      <c r="EO994" s="24"/>
      <c r="EP994" s="24"/>
      <c r="EQ994" s="24"/>
      <c r="ER994" s="24"/>
      <c r="ES994" s="24"/>
      <c r="ET994" s="24"/>
      <c r="EU994" s="24"/>
      <c r="EV994" s="24"/>
      <c r="EW994" s="24"/>
      <c r="EX994" s="24"/>
      <c r="EY994" s="24"/>
      <c r="EZ994" s="24"/>
      <c r="FA994" s="24"/>
      <c r="FB994" s="24"/>
      <c r="FC994" s="24"/>
      <c r="FD994" s="24"/>
      <c r="FE994" s="24"/>
      <c r="FF994" s="24"/>
      <c r="FG994" s="24"/>
      <c r="FH994" s="24"/>
      <c r="FI994" s="24"/>
      <c r="FJ994" s="24"/>
      <c r="FK994" s="24"/>
      <c r="FL994" s="24"/>
      <c r="FM994" s="24"/>
      <c r="FN994" s="24"/>
      <c r="FO994" s="24"/>
      <c r="FP994" s="24"/>
      <c r="FQ994" s="24"/>
      <c r="FR994" s="24"/>
      <c r="FS994" s="24"/>
      <c r="FT994" s="24"/>
      <c r="FU994" s="24"/>
      <c r="FV994" s="24"/>
      <c r="FW994" s="24"/>
      <c r="FX994" s="24"/>
      <c r="FY994" s="24"/>
      <c r="FZ994" s="24"/>
      <c r="GA994" s="24"/>
      <c r="GB994" s="24"/>
      <c r="GC994" s="24"/>
      <c r="GD994" s="24"/>
      <c r="GE994" s="24"/>
      <c r="GF994" s="24"/>
      <c r="GG994" s="24"/>
      <c r="GH994" s="24"/>
      <c r="GI994" s="24"/>
      <c r="GJ994" s="24"/>
      <c r="GK994" s="24"/>
      <c r="GL994" s="24"/>
      <c r="GM994" s="24"/>
      <c r="GN994" s="24"/>
      <c r="GO994" s="24"/>
      <c r="GP994" s="24"/>
      <c r="GQ994" s="24"/>
      <c r="GR994" s="24"/>
      <c r="GS994" s="24"/>
      <c r="GT994" s="24"/>
      <c r="GU994" s="24"/>
      <c r="GV994" s="24"/>
      <c r="GW994" s="24"/>
      <c r="GX994" s="24"/>
      <c r="GY994" s="24"/>
      <c r="GZ994" s="24"/>
      <c r="HA994" s="24"/>
      <c r="HB994" s="24"/>
      <c r="HC994" s="24"/>
      <c r="HD994" s="24"/>
      <c r="HE994" s="24"/>
      <c r="HF994" s="24"/>
      <c r="HG994" s="24"/>
      <c r="HH994" s="24"/>
      <c r="HI994" s="24"/>
      <c r="HJ994" s="24"/>
      <c r="HK994" s="24"/>
      <c r="HL994" s="24"/>
      <c r="HM994" s="24"/>
      <c r="HN994" s="24"/>
      <c r="HO994" s="24"/>
      <c r="HP994" s="24"/>
      <c r="HQ994" s="24"/>
      <c r="HR994" s="24"/>
      <c r="HS994" s="24"/>
      <c r="HT994" s="24"/>
      <c r="HU994" s="24"/>
      <c r="HV994" s="24"/>
      <c r="HW994" s="24"/>
      <c r="HX994" s="24"/>
      <c r="HY994" s="24"/>
      <c r="HZ994" s="24"/>
      <c r="IA994" s="24"/>
      <c r="IB994" s="24"/>
      <c r="IC994" s="24"/>
      <c r="ID994" s="24"/>
      <c r="IE994" s="24"/>
      <c r="IF994" s="24"/>
      <c r="IG994" s="24"/>
      <c r="IH994" s="24"/>
      <c r="II994" s="24"/>
      <c r="IJ994" s="24"/>
      <c r="IK994" s="24"/>
      <c r="IL994" s="24"/>
      <c r="IM994" s="24"/>
      <c r="IN994" s="24"/>
      <c r="IO994" s="24"/>
      <c r="IP994" s="24"/>
      <c r="IQ994" s="24"/>
      <c r="IR994" s="24"/>
      <c r="IS994" s="24"/>
      <c r="IT994" s="24"/>
      <c r="IU994" s="24"/>
      <c r="IV994" s="24"/>
    </row>
    <row r="995" spans="1:256" s="22" customFormat="1" ht="11.25">
      <c r="A995" s="24"/>
      <c r="B995" s="24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4"/>
      <c r="CO995" s="24"/>
      <c r="CP995" s="24"/>
      <c r="CQ995" s="24"/>
      <c r="CR995" s="24"/>
      <c r="CS995" s="24"/>
      <c r="CT995" s="24"/>
      <c r="CU995" s="24"/>
      <c r="CV995" s="24"/>
      <c r="CW995" s="24"/>
      <c r="CX995" s="24"/>
      <c r="CY995" s="24"/>
      <c r="CZ995" s="24"/>
      <c r="DA995" s="24"/>
      <c r="DB995" s="24"/>
      <c r="DC995" s="24"/>
      <c r="DD995" s="24"/>
      <c r="DE995" s="24"/>
      <c r="DF995" s="24"/>
      <c r="DG995" s="24"/>
      <c r="DH995" s="24"/>
      <c r="DI995" s="24"/>
      <c r="DJ995" s="24"/>
      <c r="DK995" s="24"/>
      <c r="DL995" s="24"/>
      <c r="DM995" s="24"/>
      <c r="DN995" s="24"/>
      <c r="DO995" s="24"/>
      <c r="DP995" s="24"/>
      <c r="DQ995" s="24"/>
      <c r="DR995" s="24"/>
      <c r="DS995" s="24"/>
      <c r="DT995" s="24"/>
      <c r="DU995" s="24"/>
      <c r="DV995" s="24"/>
      <c r="DW995" s="24"/>
      <c r="DX995" s="24"/>
      <c r="DY995" s="24"/>
      <c r="DZ995" s="24"/>
      <c r="EA995" s="24"/>
      <c r="EB995" s="24"/>
      <c r="EC995" s="24"/>
      <c r="ED995" s="24"/>
      <c r="EE995" s="24"/>
      <c r="EF995" s="24"/>
      <c r="EG995" s="24"/>
      <c r="EH995" s="24"/>
      <c r="EI995" s="24"/>
      <c r="EJ995" s="24"/>
      <c r="EK995" s="24"/>
      <c r="EL995" s="24"/>
      <c r="EM995" s="24"/>
      <c r="EN995" s="24"/>
      <c r="EO995" s="24"/>
      <c r="EP995" s="24"/>
      <c r="EQ995" s="24"/>
      <c r="ER995" s="24"/>
      <c r="ES995" s="24"/>
      <c r="ET995" s="24"/>
      <c r="EU995" s="24"/>
      <c r="EV995" s="24"/>
      <c r="EW995" s="24"/>
      <c r="EX995" s="24"/>
      <c r="EY995" s="24"/>
      <c r="EZ995" s="24"/>
      <c r="FA995" s="24"/>
      <c r="FB995" s="24"/>
      <c r="FC995" s="24"/>
      <c r="FD995" s="24"/>
      <c r="FE995" s="24"/>
      <c r="FF995" s="24"/>
      <c r="FG995" s="24"/>
      <c r="FH995" s="24"/>
      <c r="FI995" s="24"/>
      <c r="FJ995" s="24"/>
      <c r="FK995" s="24"/>
      <c r="FL995" s="24"/>
      <c r="FM995" s="24"/>
      <c r="FN995" s="24"/>
      <c r="FO995" s="24"/>
      <c r="FP995" s="24"/>
      <c r="FQ995" s="24"/>
      <c r="FR995" s="24"/>
      <c r="FS995" s="24"/>
      <c r="FT995" s="24"/>
      <c r="FU995" s="24"/>
      <c r="FV995" s="24"/>
      <c r="FW995" s="24"/>
      <c r="FX995" s="24"/>
      <c r="FY995" s="24"/>
      <c r="FZ995" s="24"/>
      <c r="GA995" s="24"/>
      <c r="GB995" s="24"/>
      <c r="GC995" s="24"/>
      <c r="GD995" s="24"/>
      <c r="GE995" s="24"/>
      <c r="GF995" s="24"/>
      <c r="GG995" s="24"/>
      <c r="GH995" s="24"/>
      <c r="GI995" s="24"/>
      <c r="GJ995" s="24"/>
      <c r="GK995" s="24"/>
      <c r="GL995" s="24"/>
      <c r="GM995" s="24"/>
      <c r="GN995" s="24"/>
      <c r="GO995" s="24"/>
      <c r="GP995" s="24"/>
      <c r="GQ995" s="24"/>
      <c r="GR995" s="24"/>
      <c r="GS995" s="24"/>
      <c r="GT995" s="24"/>
      <c r="GU995" s="24"/>
      <c r="GV995" s="24"/>
      <c r="GW995" s="24"/>
      <c r="GX995" s="24"/>
      <c r="GY995" s="24"/>
      <c r="GZ995" s="24"/>
      <c r="HA995" s="24"/>
      <c r="HB995" s="24"/>
      <c r="HC995" s="24"/>
      <c r="HD995" s="24"/>
      <c r="HE995" s="24"/>
      <c r="HF995" s="24"/>
      <c r="HG995" s="24"/>
      <c r="HH995" s="24"/>
      <c r="HI995" s="24"/>
      <c r="HJ995" s="24"/>
      <c r="HK995" s="24"/>
      <c r="HL995" s="24"/>
      <c r="HM995" s="24"/>
      <c r="HN995" s="24"/>
      <c r="HO995" s="24"/>
      <c r="HP995" s="24"/>
      <c r="HQ995" s="24"/>
      <c r="HR995" s="24"/>
      <c r="HS995" s="24"/>
      <c r="HT995" s="24"/>
      <c r="HU995" s="24"/>
      <c r="HV995" s="24"/>
      <c r="HW995" s="24"/>
      <c r="HX995" s="24"/>
      <c r="HY995" s="24"/>
      <c r="HZ995" s="24"/>
      <c r="IA995" s="24"/>
      <c r="IB995" s="24"/>
      <c r="IC995" s="24"/>
      <c r="ID995" s="24"/>
      <c r="IE995" s="24"/>
      <c r="IF995" s="24"/>
      <c r="IG995" s="24"/>
      <c r="IH995" s="24"/>
      <c r="II995" s="24"/>
      <c r="IJ995" s="24"/>
      <c r="IK995" s="24"/>
      <c r="IL995" s="24"/>
      <c r="IM995" s="24"/>
      <c r="IN995" s="24"/>
      <c r="IO995" s="24"/>
      <c r="IP995" s="24"/>
      <c r="IQ995" s="24"/>
      <c r="IR995" s="24"/>
      <c r="IS995" s="24"/>
      <c r="IT995" s="24"/>
      <c r="IU995" s="24"/>
      <c r="IV995" s="24"/>
    </row>
    <row r="996" spans="1:256" s="22" customFormat="1" ht="11.25">
      <c r="A996" s="24"/>
      <c r="B996" s="24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4"/>
      <c r="CP996" s="24"/>
      <c r="CQ996" s="24"/>
      <c r="CR996" s="24"/>
      <c r="CS996" s="24"/>
      <c r="CT996" s="24"/>
      <c r="CU996" s="24"/>
      <c r="CV996" s="24"/>
      <c r="CW996" s="24"/>
      <c r="CX996" s="24"/>
      <c r="CY996" s="24"/>
      <c r="CZ996" s="24"/>
      <c r="DA996" s="24"/>
      <c r="DB996" s="24"/>
      <c r="DC996" s="24"/>
      <c r="DD996" s="24"/>
      <c r="DE996" s="24"/>
      <c r="DF996" s="24"/>
      <c r="DG996" s="24"/>
      <c r="DH996" s="24"/>
      <c r="DI996" s="24"/>
      <c r="DJ996" s="24"/>
      <c r="DK996" s="24"/>
      <c r="DL996" s="24"/>
      <c r="DM996" s="24"/>
      <c r="DN996" s="24"/>
      <c r="DO996" s="24"/>
      <c r="DP996" s="24"/>
      <c r="DQ996" s="24"/>
      <c r="DR996" s="24"/>
      <c r="DS996" s="24"/>
      <c r="DT996" s="24"/>
      <c r="DU996" s="24"/>
      <c r="DV996" s="24"/>
      <c r="DW996" s="24"/>
      <c r="DX996" s="24"/>
      <c r="DY996" s="24"/>
      <c r="DZ996" s="24"/>
      <c r="EA996" s="24"/>
      <c r="EB996" s="24"/>
      <c r="EC996" s="24"/>
      <c r="ED996" s="24"/>
      <c r="EE996" s="24"/>
      <c r="EF996" s="24"/>
      <c r="EG996" s="24"/>
      <c r="EH996" s="24"/>
      <c r="EI996" s="24"/>
      <c r="EJ996" s="24"/>
      <c r="EK996" s="24"/>
      <c r="EL996" s="24"/>
      <c r="EM996" s="24"/>
      <c r="EN996" s="24"/>
      <c r="EO996" s="24"/>
      <c r="EP996" s="24"/>
      <c r="EQ996" s="24"/>
      <c r="ER996" s="24"/>
      <c r="ES996" s="24"/>
      <c r="ET996" s="24"/>
      <c r="EU996" s="24"/>
      <c r="EV996" s="24"/>
      <c r="EW996" s="24"/>
      <c r="EX996" s="24"/>
      <c r="EY996" s="24"/>
      <c r="EZ996" s="24"/>
      <c r="FA996" s="24"/>
      <c r="FB996" s="24"/>
      <c r="FC996" s="24"/>
      <c r="FD996" s="24"/>
      <c r="FE996" s="24"/>
      <c r="FF996" s="24"/>
      <c r="FG996" s="24"/>
      <c r="FH996" s="24"/>
      <c r="FI996" s="24"/>
      <c r="FJ996" s="24"/>
      <c r="FK996" s="24"/>
      <c r="FL996" s="24"/>
      <c r="FM996" s="24"/>
      <c r="FN996" s="24"/>
      <c r="FO996" s="24"/>
      <c r="FP996" s="24"/>
      <c r="FQ996" s="24"/>
      <c r="FR996" s="24"/>
      <c r="FS996" s="24"/>
      <c r="FT996" s="24"/>
      <c r="FU996" s="24"/>
      <c r="FV996" s="24"/>
      <c r="FW996" s="24"/>
      <c r="FX996" s="24"/>
      <c r="FY996" s="24"/>
      <c r="FZ996" s="24"/>
      <c r="GA996" s="24"/>
      <c r="GB996" s="24"/>
      <c r="GC996" s="24"/>
      <c r="GD996" s="24"/>
      <c r="GE996" s="24"/>
      <c r="GF996" s="24"/>
      <c r="GG996" s="24"/>
      <c r="GH996" s="24"/>
      <c r="GI996" s="24"/>
      <c r="GJ996" s="24"/>
      <c r="GK996" s="24"/>
      <c r="GL996" s="24"/>
      <c r="GM996" s="24"/>
      <c r="GN996" s="24"/>
      <c r="GO996" s="24"/>
      <c r="GP996" s="24"/>
      <c r="GQ996" s="24"/>
      <c r="GR996" s="24"/>
      <c r="GS996" s="24"/>
      <c r="GT996" s="24"/>
      <c r="GU996" s="24"/>
      <c r="GV996" s="24"/>
      <c r="GW996" s="24"/>
      <c r="GX996" s="24"/>
      <c r="GY996" s="24"/>
      <c r="GZ996" s="24"/>
      <c r="HA996" s="24"/>
      <c r="HB996" s="24"/>
      <c r="HC996" s="24"/>
      <c r="HD996" s="24"/>
      <c r="HE996" s="24"/>
      <c r="HF996" s="24"/>
      <c r="HG996" s="24"/>
      <c r="HH996" s="24"/>
      <c r="HI996" s="24"/>
      <c r="HJ996" s="24"/>
      <c r="HK996" s="24"/>
      <c r="HL996" s="24"/>
      <c r="HM996" s="24"/>
      <c r="HN996" s="24"/>
      <c r="HO996" s="24"/>
      <c r="HP996" s="24"/>
      <c r="HQ996" s="24"/>
      <c r="HR996" s="24"/>
      <c r="HS996" s="24"/>
      <c r="HT996" s="24"/>
      <c r="HU996" s="24"/>
      <c r="HV996" s="24"/>
      <c r="HW996" s="24"/>
      <c r="HX996" s="24"/>
      <c r="HY996" s="24"/>
      <c r="HZ996" s="24"/>
      <c r="IA996" s="24"/>
      <c r="IB996" s="24"/>
      <c r="IC996" s="24"/>
      <c r="ID996" s="24"/>
      <c r="IE996" s="24"/>
      <c r="IF996" s="24"/>
      <c r="IG996" s="24"/>
      <c r="IH996" s="24"/>
      <c r="II996" s="24"/>
      <c r="IJ996" s="24"/>
      <c r="IK996" s="24"/>
      <c r="IL996" s="24"/>
      <c r="IM996" s="24"/>
      <c r="IN996" s="24"/>
      <c r="IO996" s="24"/>
      <c r="IP996" s="24"/>
      <c r="IQ996" s="24"/>
      <c r="IR996" s="24"/>
      <c r="IS996" s="24"/>
      <c r="IT996" s="24"/>
      <c r="IU996" s="24"/>
      <c r="IV996" s="24"/>
    </row>
    <row r="997" spans="1:256" s="22" customFormat="1" ht="11.25">
      <c r="A997" s="24"/>
      <c r="B997" s="24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4"/>
      <c r="CP997" s="24"/>
      <c r="CQ997" s="24"/>
      <c r="CR997" s="24"/>
      <c r="CS997" s="24"/>
      <c r="CT997" s="24"/>
      <c r="CU997" s="24"/>
      <c r="CV997" s="24"/>
      <c r="CW997" s="24"/>
      <c r="CX997" s="24"/>
      <c r="CY997" s="24"/>
      <c r="CZ997" s="24"/>
      <c r="DA997" s="24"/>
      <c r="DB997" s="24"/>
      <c r="DC997" s="24"/>
      <c r="DD997" s="24"/>
      <c r="DE997" s="24"/>
      <c r="DF997" s="24"/>
      <c r="DG997" s="24"/>
      <c r="DH997" s="24"/>
      <c r="DI997" s="24"/>
      <c r="DJ997" s="24"/>
      <c r="DK997" s="24"/>
      <c r="DL997" s="24"/>
      <c r="DM997" s="24"/>
      <c r="DN997" s="24"/>
      <c r="DO997" s="24"/>
      <c r="DP997" s="24"/>
      <c r="DQ997" s="24"/>
      <c r="DR997" s="24"/>
      <c r="DS997" s="24"/>
      <c r="DT997" s="24"/>
      <c r="DU997" s="24"/>
      <c r="DV997" s="24"/>
      <c r="DW997" s="24"/>
      <c r="DX997" s="24"/>
      <c r="DY997" s="24"/>
      <c r="DZ997" s="24"/>
      <c r="EA997" s="24"/>
      <c r="EB997" s="24"/>
      <c r="EC997" s="24"/>
      <c r="ED997" s="24"/>
      <c r="EE997" s="24"/>
      <c r="EF997" s="24"/>
      <c r="EG997" s="24"/>
      <c r="EH997" s="24"/>
      <c r="EI997" s="24"/>
      <c r="EJ997" s="24"/>
      <c r="EK997" s="24"/>
      <c r="EL997" s="24"/>
      <c r="EM997" s="24"/>
      <c r="EN997" s="24"/>
      <c r="EO997" s="24"/>
      <c r="EP997" s="24"/>
      <c r="EQ997" s="24"/>
      <c r="ER997" s="24"/>
      <c r="ES997" s="24"/>
      <c r="ET997" s="24"/>
      <c r="EU997" s="24"/>
      <c r="EV997" s="24"/>
      <c r="EW997" s="24"/>
      <c r="EX997" s="24"/>
      <c r="EY997" s="24"/>
      <c r="EZ997" s="24"/>
      <c r="FA997" s="24"/>
      <c r="FB997" s="24"/>
      <c r="FC997" s="24"/>
      <c r="FD997" s="24"/>
      <c r="FE997" s="24"/>
      <c r="FF997" s="24"/>
      <c r="FG997" s="24"/>
      <c r="FH997" s="24"/>
      <c r="FI997" s="24"/>
      <c r="FJ997" s="24"/>
      <c r="FK997" s="24"/>
      <c r="FL997" s="24"/>
      <c r="FM997" s="24"/>
      <c r="FN997" s="24"/>
      <c r="FO997" s="24"/>
      <c r="FP997" s="24"/>
      <c r="FQ997" s="24"/>
      <c r="FR997" s="24"/>
      <c r="FS997" s="24"/>
      <c r="FT997" s="24"/>
      <c r="FU997" s="24"/>
      <c r="FV997" s="24"/>
      <c r="FW997" s="24"/>
      <c r="FX997" s="24"/>
      <c r="FY997" s="24"/>
      <c r="FZ997" s="24"/>
      <c r="GA997" s="24"/>
      <c r="GB997" s="24"/>
      <c r="GC997" s="24"/>
      <c r="GD997" s="24"/>
      <c r="GE997" s="24"/>
      <c r="GF997" s="24"/>
      <c r="GG997" s="24"/>
      <c r="GH997" s="24"/>
      <c r="GI997" s="24"/>
      <c r="GJ997" s="24"/>
      <c r="GK997" s="24"/>
      <c r="GL997" s="24"/>
      <c r="GM997" s="24"/>
      <c r="GN997" s="24"/>
      <c r="GO997" s="24"/>
      <c r="GP997" s="24"/>
      <c r="GQ997" s="24"/>
      <c r="GR997" s="24"/>
      <c r="GS997" s="24"/>
      <c r="GT997" s="24"/>
      <c r="GU997" s="24"/>
      <c r="GV997" s="24"/>
      <c r="GW997" s="24"/>
      <c r="GX997" s="24"/>
      <c r="GY997" s="24"/>
      <c r="GZ997" s="24"/>
      <c r="HA997" s="24"/>
      <c r="HB997" s="24"/>
      <c r="HC997" s="24"/>
      <c r="HD997" s="24"/>
      <c r="HE997" s="24"/>
      <c r="HF997" s="24"/>
      <c r="HG997" s="24"/>
      <c r="HH997" s="24"/>
      <c r="HI997" s="24"/>
      <c r="HJ997" s="24"/>
      <c r="HK997" s="24"/>
      <c r="HL997" s="24"/>
      <c r="HM997" s="24"/>
      <c r="HN997" s="24"/>
      <c r="HO997" s="24"/>
      <c r="HP997" s="24"/>
      <c r="HQ997" s="24"/>
      <c r="HR997" s="24"/>
      <c r="HS997" s="24"/>
      <c r="HT997" s="24"/>
      <c r="HU997" s="24"/>
      <c r="HV997" s="24"/>
      <c r="HW997" s="24"/>
      <c r="HX997" s="24"/>
      <c r="HY997" s="24"/>
      <c r="HZ997" s="24"/>
      <c r="IA997" s="24"/>
      <c r="IB997" s="24"/>
      <c r="IC997" s="24"/>
      <c r="ID997" s="24"/>
      <c r="IE997" s="24"/>
      <c r="IF997" s="24"/>
      <c r="IG997" s="24"/>
      <c r="IH997" s="24"/>
      <c r="II997" s="24"/>
      <c r="IJ997" s="24"/>
      <c r="IK997" s="24"/>
      <c r="IL997" s="24"/>
      <c r="IM997" s="24"/>
      <c r="IN997" s="24"/>
      <c r="IO997" s="24"/>
      <c r="IP997" s="24"/>
      <c r="IQ997" s="24"/>
      <c r="IR997" s="24"/>
      <c r="IS997" s="24"/>
      <c r="IT997" s="24"/>
      <c r="IU997" s="24"/>
      <c r="IV997" s="24"/>
    </row>
    <row r="998" spans="1:256" s="22" customFormat="1" ht="11.25">
      <c r="A998" s="24"/>
      <c r="B998" s="24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4"/>
      <c r="CO998" s="24"/>
      <c r="CP998" s="24"/>
      <c r="CQ998" s="24"/>
      <c r="CR998" s="24"/>
      <c r="CS998" s="24"/>
      <c r="CT998" s="24"/>
      <c r="CU998" s="24"/>
      <c r="CV998" s="24"/>
      <c r="CW998" s="24"/>
      <c r="CX998" s="24"/>
      <c r="CY998" s="24"/>
      <c r="CZ998" s="24"/>
      <c r="DA998" s="24"/>
      <c r="DB998" s="24"/>
      <c r="DC998" s="24"/>
      <c r="DD998" s="24"/>
      <c r="DE998" s="24"/>
      <c r="DF998" s="24"/>
      <c r="DG998" s="24"/>
      <c r="DH998" s="24"/>
      <c r="DI998" s="24"/>
      <c r="DJ998" s="24"/>
      <c r="DK998" s="24"/>
      <c r="DL998" s="24"/>
      <c r="DM998" s="24"/>
      <c r="DN998" s="24"/>
      <c r="DO998" s="24"/>
      <c r="DP998" s="24"/>
      <c r="DQ998" s="24"/>
      <c r="DR998" s="24"/>
      <c r="DS998" s="24"/>
      <c r="DT998" s="24"/>
      <c r="DU998" s="24"/>
      <c r="DV998" s="24"/>
      <c r="DW998" s="24"/>
      <c r="DX998" s="24"/>
      <c r="DY998" s="24"/>
      <c r="DZ998" s="24"/>
      <c r="EA998" s="24"/>
      <c r="EB998" s="24"/>
      <c r="EC998" s="24"/>
      <c r="ED998" s="24"/>
      <c r="EE998" s="24"/>
      <c r="EF998" s="24"/>
      <c r="EG998" s="24"/>
      <c r="EH998" s="24"/>
      <c r="EI998" s="24"/>
      <c r="EJ998" s="24"/>
      <c r="EK998" s="24"/>
      <c r="EL998" s="24"/>
      <c r="EM998" s="24"/>
      <c r="EN998" s="24"/>
      <c r="EO998" s="24"/>
      <c r="EP998" s="24"/>
      <c r="EQ998" s="24"/>
      <c r="ER998" s="24"/>
      <c r="ES998" s="24"/>
      <c r="ET998" s="24"/>
      <c r="EU998" s="24"/>
      <c r="EV998" s="24"/>
      <c r="EW998" s="24"/>
      <c r="EX998" s="24"/>
      <c r="EY998" s="24"/>
      <c r="EZ998" s="24"/>
      <c r="FA998" s="24"/>
      <c r="FB998" s="24"/>
      <c r="FC998" s="24"/>
      <c r="FD998" s="24"/>
      <c r="FE998" s="24"/>
      <c r="FF998" s="24"/>
      <c r="FG998" s="24"/>
      <c r="FH998" s="24"/>
      <c r="FI998" s="24"/>
      <c r="FJ998" s="24"/>
      <c r="FK998" s="24"/>
      <c r="FL998" s="24"/>
      <c r="FM998" s="24"/>
      <c r="FN998" s="24"/>
      <c r="FO998" s="24"/>
      <c r="FP998" s="24"/>
      <c r="FQ998" s="24"/>
      <c r="FR998" s="24"/>
      <c r="FS998" s="24"/>
      <c r="FT998" s="24"/>
      <c r="FU998" s="24"/>
      <c r="FV998" s="24"/>
      <c r="FW998" s="24"/>
      <c r="FX998" s="24"/>
      <c r="FY998" s="24"/>
      <c r="FZ998" s="24"/>
      <c r="GA998" s="24"/>
      <c r="GB998" s="24"/>
      <c r="GC998" s="24"/>
      <c r="GD998" s="24"/>
      <c r="GE998" s="24"/>
      <c r="GF998" s="24"/>
      <c r="GG998" s="24"/>
      <c r="GH998" s="24"/>
      <c r="GI998" s="24"/>
      <c r="GJ998" s="24"/>
      <c r="GK998" s="24"/>
      <c r="GL998" s="24"/>
      <c r="GM998" s="24"/>
      <c r="GN998" s="24"/>
      <c r="GO998" s="24"/>
      <c r="GP998" s="24"/>
      <c r="GQ998" s="24"/>
      <c r="GR998" s="24"/>
      <c r="GS998" s="24"/>
      <c r="GT998" s="24"/>
      <c r="GU998" s="24"/>
      <c r="GV998" s="24"/>
      <c r="GW998" s="24"/>
      <c r="GX998" s="24"/>
      <c r="GY998" s="24"/>
      <c r="GZ998" s="24"/>
      <c r="HA998" s="24"/>
      <c r="HB998" s="24"/>
      <c r="HC998" s="24"/>
      <c r="HD998" s="24"/>
      <c r="HE998" s="24"/>
      <c r="HF998" s="24"/>
      <c r="HG998" s="24"/>
      <c r="HH998" s="24"/>
      <c r="HI998" s="24"/>
      <c r="HJ998" s="24"/>
      <c r="HK998" s="24"/>
      <c r="HL998" s="24"/>
      <c r="HM998" s="24"/>
      <c r="HN998" s="24"/>
      <c r="HO998" s="24"/>
      <c r="HP998" s="24"/>
      <c r="HQ998" s="24"/>
      <c r="HR998" s="24"/>
      <c r="HS998" s="24"/>
      <c r="HT998" s="24"/>
      <c r="HU998" s="24"/>
      <c r="HV998" s="24"/>
      <c r="HW998" s="24"/>
      <c r="HX998" s="24"/>
      <c r="HY998" s="24"/>
      <c r="HZ998" s="24"/>
      <c r="IA998" s="24"/>
      <c r="IB998" s="24"/>
      <c r="IC998" s="24"/>
      <c r="ID998" s="24"/>
      <c r="IE998" s="24"/>
      <c r="IF998" s="24"/>
      <c r="IG998" s="24"/>
      <c r="IH998" s="24"/>
      <c r="II998" s="24"/>
      <c r="IJ998" s="24"/>
      <c r="IK998" s="24"/>
      <c r="IL998" s="24"/>
      <c r="IM998" s="24"/>
      <c r="IN998" s="24"/>
      <c r="IO998" s="24"/>
      <c r="IP998" s="24"/>
      <c r="IQ998" s="24"/>
      <c r="IR998" s="24"/>
      <c r="IS998" s="24"/>
      <c r="IT998" s="24"/>
      <c r="IU998" s="24"/>
      <c r="IV998" s="24"/>
    </row>
    <row r="999" spans="1:256" s="22" customFormat="1" ht="11.25">
      <c r="A999" s="24"/>
      <c r="B999" s="24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4"/>
      <c r="CO999" s="24"/>
      <c r="CP999" s="24"/>
      <c r="CQ999" s="24"/>
      <c r="CR999" s="24"/>
      <c r="CS999" s="24"/>
      <c r="CT999" s="24"/>
      <c r="CU999" s="24"/>
      <c r="CV999" s="24"/>
      <c r="CW999" s="24"/>
      <c r="CX999" s="24"/>
      <c r="CY999" s="24"/>
      <c r="CZ999" s="24"/>
      <c r="DA999" s="24"/>
      <c r="DB999" s="24"/>
      <c r="DC999" s="24"/>
      <c r="DD999" s="24"/>
      <c r="DE999" s="24"/>
      <c r="DF999" s="24"/>
      <c r="DG999" s="24"/>
      <c r="DH999" s="24"/>
      <c r="DI999" s="24"/>
      <c r="DJ999" s="24"/>
      <c r="DK999" s="24"/>
      <c r="DL999" s="24"/>
      <c r="DM999" s="24"/>
      <c r="DN999" s="24"/>
      <c r="DO999" s="24"/>
      <c r="DP999" s="24"/>
      <c r="DQ999" s="24"/>
      <c r="DR999" s="24"/>
      <c r="DS999" s="24"/>
      <c r="DT999" s="24"/>
      <c r="DU999" s="24"/>
      <c r="DV999" s="24"/>
      <c r="DW999" s="24"/>
      <c r="DX999" s="24"/>
      <c r="DY999" s="24"/>
      <c r="DZ999" s="24"/>
      <c r="EA999" s="24"/>
      <c r="EB999" s="24"/>
      <c r="EC999" s="24"/>
      <c r="ED999" s="24"/>
      <c r="EE999" s="24"/>
      <c r="EF999" s="24"/>
      <c r="EG999" s="24"/>
      <c r="EH999" s="24"/>
      <c r="EI999" s="24"/>
      <c r="EJ999" s="24"/>
      <c r="EK999" s="24"/>
      <c r="EL999" s="24"/>
      <c r="EM999" s="24"/>
      <c r="EN999" s="24"/>
      <c r="EO999" s="24"/>
      <c r="EP999" s="24"/>
      <c r="EQ999" s="24"/>
      <c r="ER999" s="24"/>
      <c r="ES999" s="24"/>
      <c r="ET999" s="24"/>
      <c r="EU999" s="24"/>
      <c r="EV999" s="24"/>
      <c r="EW999" s="24"/>
      <c r="EX999" s="24"/>
      <c r="EY999" s="24"/>
      <c r="EZ999" s="24"/>
      <c r="FA999" s="24"/>
      <c r="FB999" s="24"/>
      <c r="FC999" s="24"/>
      <c r="FD999" s="24"/>
      <c r="FE999" s="24"/>
      <c r="FF999" s="24"/>
      <c r="FG999" s="24"/>
      <c r="FH999" s="24"/>
      <c r="FI999" s="24"/>
      <c r="FJ999" s="24"/>
      <c r="FK999" s="24"/>
      <c r="FL999" s="24"/>
      <c r="FM999" s="24"/>
      <c r="FN999" s="24"/>
      <c r="FO999" s="24"/>
      <c r="FP999" s="24"/>
      <c r="FQ999" s="24"/>
      <c r="FR999" s="24"/>
      <c r="FS999" s="24"/>
      <c r="FT999" s="24"/>
      <c r="FU999" s="24"/>
      <c r="FV999" s="24"/>
      <c r="FW999" s="24"/>
      <c r="FX999" s="24"/>
      <c r="FY999" s="24"/>
      <c r="FZ999" s="24"/>
      <c r="GA999" s="24"/>
      <c r="GB999" s="24"/>
      <c r="GC999" s="24"/>
      <c r="GD999" s="24"/>
      <c r="GE999" s="24"/>
      <c r="GF999" s="24"/>
      <c r="GG999" s="24"/>
      <c r="GH999" s="24"/>
      <c r="GI999" s="24"/>
      <c r="GJ999" s="24"/>
      <c r="GK999" s="24"/>
      <c r="GL999" s="24"/>
      <c r="GM999" s="24"/>
      <c r="GN999" s="24"/>
      <c r="GO999" s="24"/>
      <c r="GP999" s="24"/>
      <c r="GQ999" s="24"/>
      <c r="GR999" s="24"/>
      <c r="GS999" s="24"/>
      <c r="GT999" s="24"/>
      <c r="GU999" s="24"/>
      <c r="GV999" s="24"/>
      <c r="GW999" s="24"/>
      <c r="GX999" s="24"/>
      <c r="GY999" s="24"/>
      <c r="GZ999" s="24"/>
      <c r="HA999" s="24"/>
      <c r="HB999" s="24"/>
      <c r="HC999" s="24"/>
      <c r="HD999" s="24"/>
      <c r="HE999" s="24"/>
      <c r="HF999" s="24"/>
      <c r="HG999" s="24"/>
      <c r="HH999" s="24"/>
      <c r="HI999" s="24"/>
      <c r="HJ999" s="24"/>
      <c r="HK999" s="24"/>
      <c r="HL999" s="24"/>
      <c r="HM999" s="24"/>
      <c r="HN999" s="24"/>
      <c r="HO999" s="24"/>
      <c r="HP999" s="24"/>
      <c r="HQ999" s="24"/>
      <c r="HR999" s="24"/>
      <c r="HS999" s="24"/>
      <c r="HT999" s="24"/>
      <c r="HU999" s="24"/>
      <c r="HV999" s="24"/>
      <c r="HW999" s="24"/>
      <c r="HX999" s="24"/>
      <c r="HY999" s="24"/>
      <c r="HZ999" s="24"/>
      <c r="IA999" s="24"/>
      <c r="IB999" s="24"/>
      <c r="IC999" s="24"/>
      <c r="ID999" s="24"/>
      <c r="IE999" s="24"/>
      <c r="IF999" s="24"/>
      <c r="IG999" s="24"/>
      <c r="IH999" s="24"/>
      <c r="II999" s="24"/>
      <c r="IJ999" s="24"/>
      <c r="IK999" s="24"/>
      <c r="IL999" s="24"/>
      <c r="IM999" s="24"/>
      <c r="IN999" s="24"/>
      <c r="IO999" s="24"/>
      <c r="IP999" s="24"/>
      <c r="IQ999" s="24"/>
      <c r="IR999" s="24"/>
      <c r="IS999" s="24"/>
      <c r="IT999" s="24"/>
      <c r="IU999" s="24"/>
      <c r="IV999" s="24"/>
    </row>
    <row r="1000" spans="1:256" s="22" customFormat="1" ht="11.25">
      <c r="A1000" s="24"/>
      <c r="B1000" s="24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4"/>
      <c r="CO1000" s="24"/>
      <c r="CP1000" s="24"/>
      <c r="CQ1000" s="24"/>
      <c r="CR1000" s="24"/>
      <c r="CS1000" s="24"/>
      <c r="CT1000" s="24"/>
      <c r="CU1000" s="24"/>
      <c r="CV1000" s="24"/>
      <c r="CW1000" s="24"/>
      <c r="CX1000" s="24"/>
      <c r="CY1000" s="24"/>
      <c r="CZ1000" s="24"/>
      <c r="DA1000" s="24"/>
      <c r="DB1000" s="24"/>
      <c r="DC1000" s="24"/>
      <c r="DD1000" s="24"/>
      <c r="DE1000" s="24"/>
      <c r="DF1000" s="24"/>
      <c r="DG1000" s="24"/>
      <c r="DH1000" s="24"/>
      <c r="DI1000" s="24"/>
      <c r="DJ1000" s="24"/>
      <c r="DK1000" s="24"/>
      <c r="DL1000" s="24"/>
      <c r="DM1000" s="24"/>
      <c r="DN1000" s="24"/>
      <c r="DO1000" s="24"/>
      <c r="DP1000" s="24"/>
      <c r="DQ1000" s="24"/>
      <c r="DR1000" s="24"/>
      <c r="DS1000" s="24"/>
      <c r="DT1000" s="24"/>
      <c r="DU1000" s="24"/>
      <c r="DV1000" s="24"/>
      <c r="DW1000" s="24"/>
      <c r="DX1000" s="24"/>
      <c r="DY1000" s="24"/>
      <c r="DZ1000" s="24"/>
      <c r="EA1000" s="24"/>
      <c r="EB1000" s="24"/>
      <c r="EC1000" s="24"/>
      <c r="ED1000" s="24"/>
      <c r="EE1000" s="24"/>
      <c r="EF1000" s="24"/>
      <c r="EG1000" s="24"/>
      <c r="EH1000" s="24"/>
      <c r="EI1000" s="24"/>
      <c r="EJ1000" s="24"/>
      <c r="EK1000" s="24"/>
      <c r="EL1000" s="24"/>
      <c r="EM1000" s="24"/>
      <c r="EN1000" s="24"/>
      <c r="EO1000" s="24"/>
      <c r="EP1000" s="24"/>
      <c r="EQ1000" s="24"/>
      <c r="ER1000" s="24"/>
      <c r="ES1000" s="24"/>
      <c r="ET1000" s="24"/>
      <c r="EU1000" s="24"/>
      <c r="EV1000" s="24"/>
      <c r="EW1000" s="24"/>
      <c r="EX1000" s="24"/>
      <c r="EY1000" s="24"/>
      <c r="EZ1000" s="24"/>
      <c r="FA1000" s="24"/>
      <c r="FB1000" s="24"/>
      <c r="FC1000" s="24"/>
      <c r="FD1000" s="24"/>
      <c r="FE1000" s="24"/>
      <c r="FF1000" s="24"/>
      <c r="FG1000" s="24"/>
      <c r="FH1000" s="24"/>
      <c r="FI1000" s="24"/>
      <c r="FJ1000" s="24"/>
      <c r="FK1000" s="24"/>
      <c r="FL1000" s="24"/>
      <c r="FM1000" s="24"/>
      <c r="FN1000" s="24"/>
      <c r="FO1000" s="24"/>
      <c r="FP1000" s="24"/>
      <c r="FQ1000" s="24"/>
      <c r="FR1000" s="24"/>
      <c r="FS1000" s="24"/>
      <c r="FT1000" s="24"/>
      <c r="FU1000" s="24"/>
      <c r="FV1000" s="24"/>
      <c r="FW1000" s="24"/>
      <c r="FX1000" s="24"/>
      <c r="FY1000" s="24"/>
      <c r="FZ1000" s="24"/>
      <c r="GA1000" s="24"/>
      <c r="GB1000" s="24"/>
      <c r="GC1000" s="24"/>
      <c r="GD1000" s="24"/>
      <c r="GE1000" s="24"/>
      <c r="GF1000" s="24"/>
      <c r="GG1000" s="24"/>
      <c r="GH1000" s="24"/>
      <c r="GI1000" s="24"/>
      <c r="GJ1000" s="24"/>
      <c r="GK1000" s="24"/>
      <c r="GL1000" s="24"/>
      <c r="GM1000" s="24"/>
      <c r="GN1000" s="24"/>
      <c r="GO1000" s="24"/>
      <c r="GP1000" s="24"/>
      <c r="GQ1000" s="24"/>
      <c r="GR1000" s="24"/>
      <c r="GS1000" s="24"/>
      <c r="GT1000" s="24"/>
      <c r="GU1000" s="24"/>
      <c r="GV1000" s="24"/>
      <c r="GW1000" s="24"/>
      <c r="GX1000" s="24"/>
      <c r="GY1000" s="24"/>
      <c r="GZ1000" s="24"/>
      <c r="HA1000" s="24"/>
      <c r="HB1000" s="24"/>
      <c r="HC1000" s="24"/>
      <c r="HD1000" s="24"/>
      <c r="HE1000" s="24"/>
      <c r="HF1000" s="24"/>
      <c r="HG1000" s="24"/>
      <c r="HH1000" s="24"/>
      <c r="HI1000" s="24"/>
      <c r="HJ1000" s="24"/>
      <c r="HK1000" s="24"/>
      <c r="HL1000" s="24"/>
      <c r="HM1000" s="24"/>
      <c r="HN1000" s="24"/>
      <c r="HO1000" s="24"/>
      <c r="HP1000" s="24"/>
      <c r="HQ1000" s="24"/>
      <c r="HR1000" s="24"/>
      <c r="HS1000" s="24"/>
      <c r="HT1000" s="24"/>
      <c r="HU1000" s="24"/>
      <c r="HV1000" s="24"/>
      <c r="HW1000" s="24"/>
      <c r="HX1000" s="24"/>
      <c r="HY1000" s="24"/>
      <c r="HZ1000" s="24"/>
      <c r="IA1000" s="24"/>
      <c r="IB1000" s="24"/>
      <c r="IC1000" s="24"/>
      <c r="ID1000" s="24"/>
      <c r="IE1000" s="24"/>
      <c r="IF1000" s="24"/>
      <c r="IG1000" s="24"/>
      <c r="IH1000" s="24"/>
      <c r="II1000" s="24"/>
      <c r="IJ1000" s="24"/>
      <c r="IK1000" s="24"/>
      <c r="IL1000" s="24"/>
      <c r="IM1000" s="24"/>
      <c r="IN1000" s="24"/>
      <c r="IO1000" s="24"/>
      <c r="IP1000" s="24"/>
      <c r="IQ1000" s="24"/>
      <c r="IR1000" s="24"/>
      <c r="IS1000" s="24"/>
      <c r="IT1000" s="24"/>
      <c r="IU1000" s="24"/>
      <c r="IV1000" s="24"/>
    </row>
    <row r="1001" spans="1:256" s="22" customFormat="1" ht="11.25">
      <c r="A1001" s="24"/>
      <c r="B1001" s="24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4"/>
      <c r="CO1001" s="24"/>
      <c r="CP1001" s="24"/>
      <c r="CQ1001" s="24"/>
      <c r="CR1001" s="24"/>
      <c r="CS1001" s="24"/>
      <c r="CT1001" s="24"/>
      <c r="CU1001" s="24"/>
      <c r="CV1001" s="24"/>
      <c r="CW1001" s="24"/>
      <c r="CX1001" s="24"/>
      <c r="CY1001" s="24"/>
      <c r="CZ1001" s="24"/>
      <c r="DA1001" s="24"/>
      <c r="DB1001" s="24"/>
      <c r="DC1001" s="24"/>
      <c r="DD1001" s="24"/>
      <c r="DE1001" s="24"/>
      <c r="DF1001" s="24"/>
      <c r="DG1001" s="24"/>
      <c r="DH1001" s="24"/>
      <c r="DI1001" s="24"/>
      <c r="DJ1001" s="24"/>
      <c r="DK1001" s="24"/>
      <c r="DL1001" s="24"/>
      <c r="DM1001" s="24"/>
      <c r="DN1001" s="24"/>
      <c r="DO1001" s="24"/>
      <c r="DP1001" s="24"/>
      <c r="DQ1001" s="24"/>
      <c r="DR1001" s="24"/>
      <c r="DS1001" s="24"/>
      <c r="DT1001" s="24"/>
      <c r="DU1001" s="24"/>
      <c r="DV1001" s="24"/>
      <c r="DW1001" s="24"/>
      <c r="DX1001" s="24"/>
      <c r="DY1001" s="24"/>
      <c r="DZ1001" s="24"/>
      <c r="EA1001" s="24"/>
      <c r="EB1001" s="24"/>
      <c r="EC1001" s="24"/>
      <c r="ED1001" s="24"/>
      <c r="EE1001" s="24"/>
      <c r="EF1001" s="24"/>
      <c r="EG1001" s="24"/>
      <c r="EH1001" s="24"/>
      <c r="EI1001" s="24"/>
      <c r="EJ1001" s="24"/>
      <c r="EK1001" s="24"/>
      <c r="EL1001" s="24"/>
      <c r="EM1001" s="24"/>
      <c r="EN1001" s="24"/>
      <c r="EO1001" s="24"/>
      <c r="EP1001" s="24"/>
      <c r="EQ1001" s="24"/>
      <c r="ER1001" s="24"/>
      <c r="ES1001" s="24"/>
      <c r="ET1001" s="24"/>
      <c r="EU1001" s="24"/>
      <c r="EV1001" s="24"/>
      <c r="EW1001" s="24"/>
      <c r="EX1001" s="24"/>
      <c r="EY1001" s="24"/>
      <c r="EZ1001" s="24"/>
      <c r="FA1001" s="24"/>
      <c r="FB1001" s="24"/>
      <c r="FC1001" s="24"/>
      <c r="FD1001" s="24"/>
      <c r="FE1001" s="24"/>
      <c r="FF1001" s="24"/>
      <c r="FG1001" s="24"/>
      <c r="FH1001" s="24"/>
      <c r="FI1001" s="24"/>
      <c r="FJ1001" s="24"/>
      <c r="FK1001" s="24"/>
      <c r="FL1001" s="24"/>
      <c r="FM1001" s="24"/>
      <c r="FN1001" s="24"/>
      <c r="FO1001" s="24"/>
      <c r="FP1001" s="24"/>
      <c r="FQ1001" s="24"/>
      <c r="FR1001" s="24"/>
      <c r="FS1001" s="24"/>
      <c r="FT1001" s="24"/>
      <c r="FU1001" s="24"/>
      <c r="FV1001" s="24"/>
      <c r="FW1001" s="24"/>
      <c r="FX1001" s="24"/>
      <c r="FY1001" s="24"/>
      <c r="FZ1001" s="24"/>
      <c r="GA1001" s="24"/>
      <c r="GB1001" s="24"/>
      <c r="GC1001" s="24"/>
      <c r="GD1001" s="24"/>
      <c r="GE1001" s="24"/>
      <c r="GF1001" s="24"/>
      <c r="GG1001" s="24"/>
      <c r="GH1001" s="24"/>
      <c r="GI1001" s="24"/>
      <c r="GJ1001" s="24"/>
      <c r="GK1001" s="24"/>
      <c r="GL1001" s="24"/>
      <c r="GM1001" s="24"/>
      <c r="GN1001" s="24"/>
      <c r="GO1001" s="24"/>
      <c r="GP1001" s="24"/>
      <c r="GQ1001" s="24"/>
      <c r="GR1001" s="24"/>
      <c r="GS1001" s="24"/>
      <c r="GT1001" s="24"/>
      <c r="GU1001" s="24"/>
      <c r="GV1001" s="24"/>
      <c r="GW1001" s="24"/>
      <c r="GX1001" s="24"/>
      <c r="GY1001" s="24"/>
      <c r="GZ1001" s="24"/>
      <c r="HA1001" s="24"/>
      <c r="HB1001" s="24"/>
      <c r="HC1001" s="24"/>
      <c r="HD1001" s="24"/>
      <c r="HE1001" s="24"/>
      <c r="HF1001" s="24"/>
      <c r="HG1001" s="24"/>
      <c r="HH1001" s="24"/>
      <c r="HI1001" s="24"/>
      <c r="HJ1001" s="24"/>
      <c r="HK1001" s="24"/>
      <c r="HL1001" s="24"/>
      <c r="HM1001" s="24"/>
      <c r="HN1001" s="24"/>
      <c r="HO1001" s="24"/>
      <c r="HP1001" s="24"/>
      <c r="HQ1001" s="24"/>
      <c r="HR1001" s="24"/>
      <c r="HS1001" s="24"/>
      <c r="HT1001" s="24"/>
      <c r="HU1001" s="24"/>
      <c r="HV1001" s="24"/>
      <c r="HW1001" s="24"/>
      <c r="HX1001" s="24"/>
      <c r="HY1001" s="24"/>
      <c r="HZ1001" s="24"/>
      <c r="IA1001" s="24"/>
      <c r="IB1001" s="24"/>
      <c r="IC1001" s="24"/>
      <c r="ID1001" s="24"/>
      <c r="IE1001" s="24"/>
      <c r="IF1001" s="24"/>
      <c r="IG1001" s="24"/>
      <c r="IH1001" s="24"/>
      <c r="II1001" s="24"/>
      <c r="IJ1001" s="24"/>
      <c r="IK1001" s="24"/>
      <c r="IL1001" s="24"/>
      <c r="IM1001" s="24"/>
      <c r="IN1001" s="24"/>
      <c r="IO1001" s="24"/>
      <c r="IP1001" s="24"/>
      <c r="IQ1001" s="24"/>
      <c r="IR1001" s="24"/>
      <c r="IS1001" s="24"/>
      <c r="IT1001" s="24"/>
      <c r="IU1001" s="24"/>
      <c r="IV1001" s="24"/>
    </row>
    <row r="1002" spans="1:256" s="22" customFormat="1" ht="11.25">
      <c r="A1002" s="24"/>
      <c r="B1002" s="24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4"/>
      <c r="CO1002" s="24"/>
      <c r="CP1002" s="24"/>
      <c r="CQ1002" s="24"/>
      <c r="CR1002" s="24"/>
      <c r="CS1002" s="24"/>
      <c r="CT1002" s="24"/>
      <c r="CU1002" s="24"/>
      <c r="CV1002" s="24"/>
      <c r="CW1002" s="24"/>
      <c r="CX1002" s="24"/>
      <c r="CY1002" s="24"/>
      <c r="CZ1002" s="24"/>
      <c r="DA1002" s="24"/>
      <c r="DB1002" s="24"/>
      <c r="DC1002" s="24"/>
      <c r="DD1002" s="24"/>
      <c r="DE1002" s="24"/>
      <c r="DF1002" s="24"/>
      <c r="DG1002" s="24"/>
      <c r="DH1002" s="24"/>
      <c r="DI1002" s="24"/>
      <c r="DJ1002" s="24"/>
      <c r="DK1002" s="24"/>
      <c r="DL1002" s="24"/>
      <c r="DM1002" s="24"/>
      <c r="DN1002" s="24"/>
      <c r="DO1002" s="24"/>
      <c r="DP1002" s="24"/>
      <c r="DQ1002" s="24"/>
      <c r="DR1002" s="24"/>
      <c r="DS1002" s="24"/>
      <c r="DT1002" s="24"/>
      <c r="DU1002" s="24"/>
      <c r="DV1002" s="24"/>
      <c r="DW1002" s="24"/>
      <c r="DX1002" s="24"/>
      <c r="DY1002" s="24"/>
      <c r="DZ1002" s="24"/>
      <c r="EA1002" s="24"/>
      <c r="EB1002" s="24"/>
      <c r="EC1002" s="24"/>
      <c r="ED1002" s="24"/>
      <c r="EE1002" s="24"/>
      <c r="EF1002" s="24"/>
      <c r="EG1002" s="24"/>
      <c r="EH1002" s="24"/>
      <c r="EI1002" s="24"/>
      <c r="EJ1002" s="24"/>
      <c r="EK1002" s="24"/>
      <c r="EL1002" s="24"/>
      <c r="EM1002" s="24"/>
      <c r="EN1002" s="24"/>
      <c r="EO1002" s="24"/>
      <c r="EP1002" s="24"/>
      <c r="EQ1002" s="24"/>
      <c r="ER1002" s="24"/>
      <c r="ES1002" s="24"/>
      <c r="ET1002" s="24"/>
      <c r="EU1002" s="24"/>
      <c r="EV1002" s="24"/>
      <c r="EW1002" s="24"/>
      <c r="EX1002" s="24"/>
      <c r="EY1002" s="24"/>
      <c r="EZ1002" s="24"/>
      <c r="FA1002" s="24"/>
      <c r="FB1002" s="24"/>
      <c r="FC1002" s="24"/>
      <c r="FD1002" s="24"/>
      <c r="FE1002" s="24"/>
      <c r="FF1002" s="24"/>
      <c r="FG1002" s="24"/>
      <c r="FH1002" s="24"/>
      <c r="FI1002" s="24"/>
      <c r="FJ1002" s="24"/>
      <c r="FK1002" s="24"/>
      <c r="FL1002" s="24"/>
      <c r="FM1002" s="24"/>
      <c r="FN1002" s="24"/>
      <c r="FO1002" s="24"/>
      <c r="FP1002" s="24"/>
      <c r="FQ1002" s="24"/>
      <c r="FR1002" s="24"/>
      <c r="FS1002" s="24"/>
      <c r="FT1002" s="24"/>
      <c r="FU1002" s="24"/>
      <c r="FV1002" s="24"/>
      <c r="FW1002" s="24"/>
      <c r="FX1002" s="24"/>
      <c r="FY1002" s="24"/>
      <c r="FZ1002" s="24"/>
      <c r="GA1002" s="24"/>
      <c r="GB1002" s="24"/>
      <c r="GC1002" s="24"/>
      <c r="GD1002" s="24"/>
      <c r="GE1002" s="24"/>
      <c r="GF1002" s="24"/>
      <c r="GG1002" s="24"/>
      <c r="GH1002" s="24"/>
      <c r="GI1002" s="24"/>
      <c r="GJ1002" s="24"/>
      <c r="GK1002" s="24"/>
      <c r="GL1002" s="24"/>
      <c r="GM1002" s="24"/>
      <c r="GN1002" s="24"/>
      <c r="GO1002" s="24"/>
      <c r="GP1002" s="24"/>
      <c r="GQ1002" s="24"/>
      <c r="GR1002" s="24"/>
      <c r="GS1002" s="24"/>
      <c r="GT1002" s="24"/>
      <c r="GU1002" s="24"/>
      <c r="GV1002" s="24"/>
      <c r="GW1002" s="24"/>
      <c r="GX1002" s="24"/>
      <c r="GY1002" s="24"/>
      <c r="GZ1002" s="24"/>
      <c r="HA1002" s="24"/>
      <c r="HB1002" s="24"/>
      <c r="HC1002" s="24"/>
      <c r="HD1002" s="24"/>
      <c r="HE1002" s="24"/>
      <c r="HF1002" s="24"/>
      <c r="HG1002" s="24"/>
      <c r="HH1002" s="24"/>
      <c r="HI1002" s="24"/>
      <c r="HJ1002" s="24"/>
      <c r="HK1002" s="24"/>
      <c r="HL1002" s="24"/>
      <c r="HM1002" s="24"/>
      <c r="HN1002" s="24"/>
      <c r="HO1002" s="24"/>
      <c r="HP1002" s="24"/>
      <c r="HQ1002" s="24"/>
      <c r="HR1002" s="24"/>
      <c r="HS1002" s="24"/>
      <c r="HT1002" s="24"/>
      <c r="HU1002" s="24"/>
      <c r="HV1002" s="24"/>
      <c r="HW1002" s="24"/>
      <c r="HX1002" s="24"/>
      <c r="HY1002" s="24"/>
      <c r="HZ1002" s="24"/>
      <c r="IA1002" s="24"/>
      <c r="IB1002" s="24"/>
      <c r="IC1002" s="24"/>
      <c r="ID1002" s="24"/>
      <c r="IE1002" s="24"/>
      <c r="IF1002" s="24"/>
      <c r="IG1002" s="24"/>
      <c r="IH1002" s="24"/>
      <c r="II1002" s="24"/>
      <c r="IJ1002" s="24"/>
      <c r="IK1002" s="24"/>
      <c r="IL1002" s="24"/>
      <c r="IM1002" s="24"/>
      <c r="IN1002" s="24"/>
      <c r="IO1002" s="24"/>
      <c r="IP1002" s="24"/>
      <c r="IQ1002" s="24"/>
      <c r="IR1002" s="24"/>
      <c r="IS1002" s="24"/>
      <c r="IT1002" s="24"/>
      <c r="IU1002" s="24"/>
      <c r="IV1002" s="24"/>
    </row>
    <row r="1003" spans="1:256" s="22" customFormat="1" ht="11.25">
      <c r="A1003" s="24"/>
      <c r="B1003" s="24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  <c r="CN1003" s="24"/>
      <c r="CO1003" s="24"/>
      <c r="CP1003" s="24"/>
      <c r="CQ1003" s="24"/>
      <c r="CR1003" s="24"/>
      <c r="CS1003" s="24"/>
      <c r="CT1003" s="24"/>
      <c r="CU1003" s="24"/>
      <c r="CV1003" s="24"/>
      <c r="CW1003" s="24"/>
      <c r="CX1003" s="24"/>
      <c r="CY1003" s="24"/>
      <c r="CZ1003" s="24"/>
      <c r="DA1003" s="24"/>
      <c r="DB1003" s="24"/>
      <c r="DC1003" s="24"/>
      <c r="DD1003" s="24"/>
      <c r="DE1003" s="24"/>
      <c r="DF1003" s="24"/>
      <c r="DG1003" s="24"/>
      <c r="DH1003" s="24"/>
      <c r="DI1003" s="24"/>
      <c r="DJ1003" s="24"/>
      <c r="DK1003" s="24"/>
      <c r="DL1003" s="24"/>
      <c r="DM1003" s="24"/>
      <c r="DN1003" s="24"/>
      <c r="DO1003" s="24"/>
      <c r="DP1003" s="24"/>
      <c r="DQ1003" s="24"/>
      <c r="DR1003" s="24"/>
      <c r="DS1003" s="24"/>
      <c r="DT1003" s="24"/>
      <c r="DU1003" s="24"/>
      <c r="DV1003" s="24"/>
      <c r="DW1003" s="24"/>
      <c r="DX1003" s="24"/>
      <c r="DY1003" s="24"/>
      <c r="DZ1003" s="24"/>
      <c r="EA1003" s="24"/>
      <c r="EB1003" s="24"/>
      <c r="EC1003" s="24"/>
      <c r="ED1003" s="24"/>
      <c r="EE1003" s="24"/>
      <c r="EF1003" s="24"/>
      <c r="EG1003" s="24"/>
      <c r="EH1003" s="24"/>
      <c r="EI1003" s="24"/>
      <c r="EJ1003" s="24"/>
      <c r="EK1003" s="24"/>
      <c r="EL1003" s="24"/>
      <c r="EM1003" s="24"/>
      <c r="EN1003" s="24"/>
      <c r="EO1003" s="24"/>
      <c r="EP1003" s="24"/>
      <c r="EQ1003" s="24"/>
      <c r="ER1003" s="24"/>
      <c r="ES1003" s="24"/>
      <c r="ET1003" s="24"/>
      <c r="EU1003" s="24"/>
      <c r="EV1003" s="24"/>
      <c r="EW1003" s="24"/>
      <c r="EX1003" s="24"/>
      <c r="EY1003" s="24"/>
      <c r="EZ1003" s="24"/>
      <c r="FA1003" s="24"/>
      <c r="FB1003" s="24"/>
      <c r="FC1003" s="24"/>
      <c r="FD1003" s="24"/>
      <c r="FE1003" s="24"/>
      <c r="FF1003" s="24"/>
      <c r="FG1003" s="24"/>
      <c r="FH1003" s="24"/>
      <c r="FI1003" s="24"/>
      <c r="FJ1003" s="24"/>
      <c r="FK1003" s="24"/>
      <c r="FL1003" s="24"/>
      <c r="FM1003" s="24"/>
      <c r="FN1003" s="24"/>
      <c r="FO1003" s="24"/>
      <c r="FP1003" s="24"/>
      <c r="FQ1003" s="24"/>
      <c r="FR1003" s="24"/>
      <c r="FS1003" s="24"/>
      <c r="FT1003" s="24"/>
      <c r="FU1003" s="24"/>
      <c r="FV1003" s="24"/>
      <c r="FW1003" s="24"/>
      <c r="FX1003" s="24"/>
      <c r="FY1003" s="24"/>
      <c r="FZ1003" s="24"/>
      <c r="GA1003" s="24"/>
      <c r="GB1003" s="24"/>
      <c r="GC1003" s="24"/>
      <c r="GD1003" s="24"/>
      <c r="GE1003" s="24"/>
      <c r="GF1003" s="24"/>
      <c r="GG1003" s="24"/>
      <c r="GH1003" s="24"/>
      <c r="GI1003" s="24"/>
      <c r="GJ1003" s="24"/>
      <c r="GK1003" s="24"/>
      <c r="GL1003" s="24"/>
      <c r="GM1003" s="24"/>
      <c r="GN1003" s="24"/>
      <c r="GO1003" s="24"/>
      <c r="GP1003" s="24"/>
      <c r="GQ1003" s="24"/>
      <c r="GR1003" s="24"/>
      <c r="GS1003" s="24"/>
      <c r="GT1003" s="24"/>
      <c r="GU1003" s="24"/>
      <c r="GV1003" s="24"/>
      <c r="GW1003" s="24"/>
      <c r="GX1003" s="24"/>
      <c r="GY1003" s="24"/>
      <c r="GZ1003" s="24"/>
      <c r="HA1003" s="24"/>
      <c r="HB1003" s="24"/>
      <c r="HC1003" s="24"/>
      <c r="HD1003" s="24"/>
      <c r="HE1003" s="24"/>
      <c r="HF1003" s="24"/>
      <c r="HG1003" s="24"/>
      <c r="HH1003" s="24"/>
      <c r="HI1003" s="24"/>
      <c r="HJ1003" s="24"/>
      <c r="HK1003" s="24"/>
      <c r="HL1003" s="24"/>
      <c r="HM1003" s="24"/>
      <c r="HN1003" s="24"/>
      <c r="HO1003" s="24"/>
      <c r="HP1003" s="24"/>
      <c r="HQ1003" s="24"/>
      <c r="HR1003" s="24"/>
      <c r="HS1003" s="24"/>
      <c r="HT1003" s="24"/>
      <c r="HU1003" s="24"/>
      <c r="HV1003" s="24"/>
      <c r="HW1003" s="24"/>
      <c r="HX1003" s="24"/>
      <c r="HY1003" s="24"/>
      <c r="HZ1003" s="24"/>
      <c r="IA1003" s="24"/>
      <c r="IB1003" s="24"/>
      <c r="IC1003" s="24"/>
      <c r="ID1003" s="24"/>
      <c r="IE1003" s="24"/>
      <c r="IF1003" s="24"/>
      <c r="IG1003" s="24"/>
      <c r="IH1003" s="24"/>
      <c r="II1003" s="24"/>
      <c r="IJ1003" s="24"/>
      <c r="IK1003" s="24"/>
      <c r="IL1003" s="24"/>
      <c r="IM1003" s="24"/>
      <c r="IN1003" s="24"/>
      <c r="IO1003" s="24"/>
      <c r="IP1003" s="24"/>
      <c r="IQ1003" s="24"/>
      <c r="IR1003" s="24"/>
      <c r="IS1003" s="24"/>
      <c r="IT1003" s="24"/>
      <c r="IU1003" s="24"/>
      <c r="IV1003" s="24"/>
    </row>
    <row r="1004" spans="1:256" s="22" customFormat="1" ht="11.25">
      <c r="A1004" s="24"/>
      <c r="B1004" s="24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  <c r="CK1004" s="24"/>
      <c r="CL1004" s="24"/>
      <c r="CM1004" s="24"/>
      <c r="CN1004" s="24"/>
      <c r="CO1004" s="24"/>
      <c r="CP1004" s="24"/>
      <c r="CQ1004" s="24"/>
      <c r="CR1004" s="24"/>
      <c r="CS1004" s="24"/>
      <c r="CT1004" s="24"/>
      <c r="CU1004" s="24"/>
      <c r="CV1004" s="24"/>
      <c r="CW1004" s="24"/>
      <c r="CX1004" s="24"/>
      <c r="CY1004" s="24"/>
      <c r="CZ1004" s="24"/>
      <c r="DA1004" s="24"/>
      <c r="DB1004" s="24"/>
      <c r="DC1004" s="24"/>
      <c r="DD1004" s="24"/>
      <c r="DE1004" s="24"/>
      <c r="DF1004" s="24"/>
      <c r="DG1004" s="24"/>
      <c r="DH1004" s="24"/>
      <c r="DI1004" s="24"/>
      <c r="DJ1004" s="24"/>
      <c r="DK1004" s="24"/>
      <c r="DL1004" s="24"/>
      <c r="DM1004" s="24"/>
      <c r="DN1004" s="24"/>
      <c r="DO1004" s="24"/>
      <c r="DP1004" s="24"/>
      <c r="DQ1004" s="24"/>
      <c r="DR1004" s="24"/>
      <c r="DS1004" s="24"/>
      <c r="DT1004" s="24"/>
      <c r="DU1004" s="24"/>
      <c r="DV1004" s="24"/>
      <c r="DW1004" s="24"/>
      <c r="DX1004" s="24"/>
      <c r="DY1004" s="24"/>
      <c r="DZ1004" s="24"/>
      <c r="EA1004" s="24"/>
      <c r="EB1004" s="24"/>
      <c r="EC1004" s="24"/>
      <c r="ED1004" s="24"/>
      <c r="EE1004" s="24"/>
      <c r="EF1004" s="24"/>
      <c r="EG1004" s="24"/>
      <c r="EH1004" s="24"/>
      <c r="EI1004" s="24"/>
      <c r="EJ1004" s="24"/>
      <c r="EK1004" s="24"/>
      <c r="EL1004" s="24"/>
      <c r="EM1004" s="24"/>
      <c r="EN1004" s="24"/>
      <c r="EO1004" s="24"/>
      <c r="EP1004" s="24"/>
      <c r="EQ1004" s="24"/>
      <c r="ER1004" s="24"/>
      <c r="ES1004" s="24"/>
      <c r="ET1004" s="24"/>
      <c r="EU1004" s="24"/>
      <c r="EV1004" s="24"/>
      <c r="EW1004" s="24"/>
      <c r="EX1004" s="24"/>
      <c r="EY1004" s="24"/>
      <c r="EZ1004" s="24"/>
      <c r="FA1004" s="24"/>
      <c r="FB1004" s="24"/>
      <c r="FC1004" s="24"/>
      <c r="FD1004" s="24"/>
      <c r="FE1004" s="24"/>
      <c r="FF1004" s="24"/>
      <c r="FG1004" s="24"/>
      <c r="FH1004" s="24"/>
      <c r="FI1004" s="24"/>
      <c r="FJ1004" s="24"/>
      <c r="FK1004" s="24"/>
      <c r="FL1004" s="24"/>
      <c r="FM1004" s="24"/>
      <c r="FN1004" s="24"/>
      <c r="FO1004" s="24"/>
      <c r="FP1004" s="24"/>
      <c r="FQ1004" s="24"/>
      <c r="FR1004" s="24"/>
      <c r="FS1004" s="24"/>
      <c r="FT1004" s="24"/>
      <c r="FU1004" s="24"/>
      <c r="FV1004" s="24"/>
      <c r="FW1004" s="24"/>
      <c r="FX1004" s="24"/>
      <c r="FY1004" s="24"/>
      <c r="FZ1004" s="24"/>
      <c r="GA1004" s="24"/>
      <c r="GB1004" s="24"/>
      <c r="GC1004" s="24"/>
      <c r="GD1004" s="24"/>
      <c r="GE1004" s="24"/>
      <c r="GF1004" s="24"/>
      <c r="GG1004" s="24"/>
      <c r="GH1004" s="24"/>
      <c r="GI1004" s="24"/>
      <c r="GJ1004" s="24"/>
      <c r="GK1004" s="24"/>
      <c r="GL1004" s="24"/>
      <c r="GM1004" s="24"/>
      <c r="GN1004" s="24"/>
      <c r="GO1004" s="24"/>
      <c r="GP1004" s="24"/>
      <c r="GQ1004" s="24"/>
      <c r="GR1004" s="24"/>
      <c r="GS1004" s="24"/>
      <c r="GT1004" s="24"/>
      <c r="GU1004" s="24"/>
      <c r="GV1004" s="24"/>
      <c r="GW1004" s="24"/>
      <c r="GX1004" s="24"/>
      <c r="GY1004" s="24"/>
      <c r="GZ1004" s="24"/>
      <c r="HA1004" s="24"/>
      <c r="HB1004" s="24"/>
      <c r="HC1004" s="24"/>
      <c r="HD1004" s="24"/>
      <c r="HE1004" s="24"/>
      <c r="HF1004" s="24"/>
      <c r="HG1004" s="24"/>
      <c r="HH1004" s="24"/>
      <c r="HI1004" s="24"/>
      <c r="HJ1004" s="24"/>
      <c r="HK1004" s="24"/>
      <c r="HL1004" s="24"/>
      <c r="HM1004" s="24"/>
      <c r="HN1004" s="24"/>
      <c r="HO1004" s="24"/>
      <c r="HP1004" s="24"/>
      <c r="HQ1004" s="24"/>
      <c r="HR1004" s="24"/>
      <c r="HS1004" s="24"/>
      <c r="HT1004" s="24"/>
      <c r="HU1004" s="24"/>
      <c r="HV1004" s="24"/>
      <c r="HW1004" s="24"/>
      <c r="HX1004" s="24"/>
      <c r="HY1004" s="24"/>
      <c r="HZ1004" s="24"/>
      <c r="IA1004" s="24"/>
      <c r="IB1004" s="24"/>
      <c r="IC1004" s="24"/>
      <c r="ID1004" s="24"/>
      <c r="IE1004" s="24"/>
      <c r="IF1004" s="24"/>
      <c r="IG1004" s="24"/>
      <c r="IH1004" s="24"/>
      <c r="II1004" s="24"/>
      <c r="IJ1004" s="24"/>
      <c r="IK1004" s="24"/>
      <c r="IL1004" s="24"/>
      <c r="IM1004" s="24"/>
      <c r="IN1004" s="24"/>
      <c r="IO1004" s="24"/>
      <c r="IP1004" s="24"/>
      <c r="IQ1004" s="24"/>
      <c r="IR1004" s="24"/>
      <c r="IS1004" s="24"/>
      <c r="IT1004" s="24"/>
      <c r="IU1004" s="24"/>
      <c r="IV1004" s="24"/>
    </row>
    <row r="1005" spans="1:256" s="22" customFormat="1" ht="11.25">
      <c r="A1005" s="24"/>
      <c r="B1005" s="24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  <c r="CK1005" s="24"/>
      <c r="CL1005" s="24"/>
      <c r="CM1005" s="24"/>
      <c r="CN1005" s="24"/>
      <c r="CO1005" s="24"/>
      <c r="CP1005" s="24"/>
      <c r="CQ1005" s="24"/>
      <c r="CR1005" s="24"/>
      <c r="CS1005" s="24"/>
      <c r="CT1005" s="24"/>
      <c r="CU1005" s="24"/>
      <c r="CV1005" s="24"/>
      <c r="CW1005" s="24"/>
      <c r="CX1005" s="24"/>
      <c r="CY1005" s="24"/>
      <c r="CZ1005" s="24"/>
      <c r="DA1005" s="24"/>
      <c r="DB1005" s="24"/>
      <c r="DC1005" s="24"/>
      <c r="DD1005" s="24"/>
      <c r="DE1005" s="24"/>
      <c r="DF1005" s="24"/>
      <c r="DG1005" s="24"/>
      <c r="DH1005" s="24"/>
      <c r="DI1005" s="24"/>
      <c r="DJ1005" s="24"/>
      <c r="DK1005" s="24"/>
      <c r="DL1005" s="24"/>
      <c r="DM1005" s="24"/>
      <c r="DN1005" s="24"/>
      <c r="DO1005" s="24"/>
      <c r="DP1005" s="24"/>
      <c r="DQ1005" s="24"/>
      <c r="DR1005" s="24"/>
      <c r="DS1005" s="24"/>
      <c r="DT1005" s="24"/>
      <c r="DU1005" s="24"/>
      <c r="DV1005" s="24"/>
      <c r="DW1005" s="24"/>
      <c r="DX1005" s="24"/>
      <c r="DY1005" s="24"/>
      <c r="DZ1005" s="24"/>
      <c r="EA1005" s="24"/>
      <c r="EB1005" s="24"/>
      <c r="EC1005" s="24"/>
      <c r="ED1005" s="24"/>
      <c r="EE1005" s="24"/>
      <c r="EF1005" s="24"/>
      <c r="EG1005" s="24"/>
      <c r="EH1005" s="24"/>
      <c r="EI1005" s="24"/>
      <c r="EJ1005" s="24"/>
      <c r="EK1005" s="24"/>
      <c r="EL1005" s="24"/>
      <c r="EM1005" s="24"/>
      <c r="EN1005" s="24"/>
      <c r="EO1005" s="24"/>
      <c r="EP1005" s="24"/>
      <c r="EQ1005" s="24"/>
      <c r="ER1005" s="24"/>
      <c r="ES1005" s="24"/>
      <c r="ET1005" s="24"/>
      <c r="EU1005" s="24"/>
      <c r="EV1005" s="24"/>
      <c r="EW1005" s="24"/>
      <c r="EX1005" s="24"/>
      <c r="EY1005" s="24"/>
      <c r="EZ1005" s="24"/>
      <c r="FA1005" s="24"/>
      <c r="FB1005" s="24"/>
      <c r="FC1005" s="24"/>
      <c r="FD1005" s="24"/>
      <c r="FE1005" s="24"/>
      <c r="FF1005" s="24"/>
      <c r="FG1005" s="24"/>
      <c r="FH1005" s="24"/>
      <c r="FI1005" s="24"/>
      <c r="FJ1005" s="24"/>
      <c r="FK1005" s="24"/>
      <c r="FL1005" s="24"/>
      <c r="FM1005" s="24"/>
      <c r="FN1005" s="24"/>
      <c r="FO1005" s="24"/>
      <c r="FP1005" s="24"/>
      <c r="FQ1005" s="24"/>
      <c r="FR1005" s="24"/>
      <c r="FS1005" s="24"/>
      <c r="FT1005" s="24"/>
      <c r="FU1005" s="24"/>
      <c r="FV1005" s="24"/>
      <c r="FW1005" s="24"/>
      <c r="FX1005" s="24"/>
      <c r="FY1005" s="24"/>
      <c r="FZ1005" s="24"/>
      <c r="GA1005" s="24"/>
      <c r="GB1005" s="24"/>
      <c r="GC1005" s="24"/>
      <c r="GD1005" s="24"/>
      <c r="GE1005" s="24"/>
      <c r="GF1005" s="24"/>
      <c r="GG1005" s="24"/>
      <c r="GH1005" s="24"/>
      <c r="GI1005" s="24"/>
      <c r="GJ1005" s="24"/>
      <c r="GK1005" s="24"/>
      <c r="GL1005" s="24"/>
      <c r="GM1005" s="24"/>
      <c r="GN1005" s="24"/>
      <c r="GO1005" s="24"/>
      <c r="GP1005" s="24"/>
      <c r="GQ1005" s="24"/>
      <c r="GR1005" s="24"/>
      <c r="GS1005" s="24"/>
      <c r="GT1005" s="24"/>
      <c r="GU1005" s="24"/>
      <c r="GV1005" s="24"/>
      <c r="GW1005" s="24"/>
      <c r="GX1005" s="24"/>
      <c r="GY1005" s="24"/>
      <c r="GZ1005" s="24"/>
      <c r="HA1005" s="24"/>
      <c r="HB1005" s="24"/>
      <c r="HC1005" s="24"/>
      <c r="HD1005" s="24"/>
      <c r="HE1005" s="24"/>
      <c r="HF1005" s="24"/>
      <c r="HG1005" s="24"/>
      <c r="HH1005" s="24"/>
      <c r="HI1005" s="24"/>
      <c r="HJ1005" s="24"/>
      <c r="HK1005" s="24"/>
      <c r="HL1005" s="24"/>
      <c r="HM1005" s="24"/>
      <c r="HN1005" s="24"/>
      <c r="HO1005" s="24"/>
      <c r="HP1005" s="24"/>
      <c r="HQ1005" s="24"/>
      <c r="HR1005" s="24"/>
      <c r="HS1005" s="24"/>
      <c r="HT1005" s="24"/>
      <c r="HU1005" s="24"/>
      <c r="HV1005" s="24"/>
      <c r="HW1005" s="24"/>
      <c r="HX1005" s="24"/>
      <c r="HY1005" s="24"/>
      <c r="HZ1005" s="24"/>
      <c r="IA1005" s="24"/>
      <c r="IB1005" s="24"/>
      <c r="IC1005" s="24"/>
      <c r="ID1005" s="24"/>
      <c r="IE1005" s="24"/>
      <c r="IF1005" s="24"/>
      <c r="IG1005" s="24"/>
      <c r="IH1005" s="24"/>
      <c r="II1005" s="24"/>
      <c r="IJ1005" s="24"/>
      <c r="IK1005" s="24"/>
      <c r="IL1005" s="24"/>
      <c r="IM1005" s="24"/>
      <c r="IN1005" s="24"/>
      <c r="IO1005" s="24"/>
      <c r="IP1005" s="24"/>
      <c r="IQ1005" s="24"/>
      <c r="IR1005" s="24"/>
      <c r="IS1005" s="24"/>
      <c r="IT1005" s="24"/>
      <c r="IU1005" s="24"/>
      <c r="IV1005" s="24"/>
    </row>
    <row r="1006" spans="1:256" s="22" customFormat="1" ht="11.25">
      <c r="A1006" s="24"/>
      <c r="B1006" s="24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  <c r="CK1006" s="24"/>
      <c r="CL1006" s="24"/>
      <c r="CM1006" s="24"/>
      <c r="CN1006" s="24"/>
      <c r="CO1006" s="24"/>
      <c r="CP1006" s="24"/>
      <c r="CQ1006" s="24"/>
      <c r="CR1006" s="24"/>
      <c r="CS1006" s="24"/>
      <c r="CT1006" s="24"/>
      <c r="CU1006" s="24"/>
      <c r="CV1006" s="24"/>
      <c r="CW1006" s="24"/>
      <c r="CX1006" s="24"/>
      <c r="CY1006" s="24"/>
      <c r="CZ1006" s="24"/>
      <c r="DA1006" s="24"/>
      <c r="DB1006" s="24"/>
      <c r="DC1006" s="24"/>
      <c r="DD1006" s="24"/>
      <c r="DE1006" s="24"/>
      <c r="DF1006" s="24"/>
      <c r="DG1006" s="24"/>
      <c r="DH1006" s="24"/>
      <c r="DI1006" s="24"/>
      <c r="DJ1006" s="24"/>
      <c r="DK1006" s="24"/>
      <c r="DL1006" s="24"/>
      <c r="DM1006" s="24"/>
      <c r="DN1006" s="24"/>
      <c r="DO1006" s="24"/>
      <c r="DP1006" s="24"/>
      <c r="DQ1006" s="24"/>
      <c r="DR1006" s="24"/>
      <c r="DS1006" s="24"/>
      <c r="DT1006" s="24"/>
      <c r="DU1006" s="24"/>
      <c r="DV1006" s="24"/>
      <c r="DW1006" s="24"/>
      <c r="DX1006" s="24"/>
      <c r="DY1006" s="24"/>
      <c r="DZ1006" s="24"/>
      <c r="EA1006" s="24"/>
      <c r="EB1006" s="24"/>
      <c r="EC1006" s="24"/>
      <c r="ED1006" s="24"/>
      <c r="EE1006" s="24"/>
      <c r="EF1006" s="24"/>
      <c r="EG1006" s="24"/>
      <c r="EH1006" s="24"/>
      <c r="EI1006" s="24"/>
      <c r="EJ1006" s="24"/>
      <c r="EK1006" s="24"/>
      <c r="EL1006" s="24"/>
      <c r="EM1006" s="24"/>
      <c r="EN1006" s="24"/>
      <c r="EO1006" s="24"/>
      <c r="EP1006" s="24"/>
      <c r="EQ1006" s="24"/>
      <c r="ER1006" s="24"/>
      <c r="ES1006" s="24"/>
      <c r="ET1006" s="24"/>
      <c r="EU1006" s="24"/>
      <c r="EV1006" s="24"/>
      <c r="EW1006" s="24"/>
      <c r="EX1006" s="24"/>
      <c r="EY1006" s="24"/>
      <c r="EZ1006" s="24"/>
      <c r="FA1006" s="24"/>
      <c r="FB1006" s="24"/>
      <c r="FC1006" s="24"/>
      <c r="FD1006" s="24"/>
      <c r="FE1006" s="24"/>
      <c r="FF1006" s="24"/>
      <c r="FG1006" s="24"/>
      <c r="FH1006" s="24"/>
      <c r="FI1006" s="24"/>
      <c r="FJ1006" s="24"/>
      <c r="FK1006" s="24"/>
      <c r="FL1006" s="24"/>
      <c r="FM1006" s="24"/>
      <c r="FN1006" s="24"/>
      <c r="FO1006" s="24"/>
      <c r="FP1006" s="24"/>
      <c r="FQ1006" s="24"/>
      <c r="FR1006" s="24"/>
      <c r="FS1006" s="24"/>
      <c r="FT1006" s="24"/>
      <c r="FU1006" s="24"/>
      <c r="FV1006" s="24"/>
      <c r="FW1006" s="24"/>
      <c r="FX1006" s="24"/>
      <c r="FY1006" s="24"/>
      <c r="FZ1006" s="24"/>
      <c r="GA1006" s="24"/>
      <c r="GB1006" s="24"/>
      <c r="GC1006" s="24"/>
      <c r="GD1006" s="24"/>
      <c r="GE1006" s="24"/>
      <c r="GF1006" s="24"/>
      <c r="GG1006" s="24"/>
      <c r="GH1006" s="24"/>
      <c r="GI1006" s="24"/>
      <c r="GJ1006" s="24"/>
      <c r="GK1006" s="24"/>
      <c r="GL1006" s="24"/>
      <c r="GM1006" s="24"/>
      <c r="GN1006" s="24"/>
      <c r="GO1006" s="24"/>
      <c r="GP1006" s="24"/>
      <c r="GQ1006" s="24"/>
      <c r="GR1006" s="24"/>
      <c r="GS1006" s="24"/>
      <c r="GT1006" s="24"/>
      <c r="GU1006" s="24"/>
      <c r="GV1006" s="24"/>
      <c r="GW1006" s="24"/>
      <c r="GX1006" s="24"/>
      <c r="GY1006" s="24"/>
      <c r="GZ1006" s="24"/>
      <c r="HA1006" s="24"/>
      <c r="HB1006" s="24"/>
      <c r="HC1006" s="24"/>
      <c r="HD1006" s="24"/>
      <c r="HE1006" s="24"/>
      <c r="HF1006" s="24"/>
      <c r="HG1006" s="24"/>
      <c r="HH1006" s="24"/>
      <c r="HI1006" s="24"/>
      <c r="HJ1006" s="24"/>
      <c r="HK1006" s="24"/>
      <c r="HL1006" s="24"/>
      <c r="HM1006" s="24"/>
      <c r="HN1006" s="24"/>
      <c r="HO1006" s="24"/>
      <c r="HP1006" s="24"/>
      <c r="HQ1006" s="24"/>
      <c r="HR1006" s="24"/>
      <c r="HS1006" s="24"/>
      <c r="HT1006" s="24"/>
      <c r="HU1006" s="24"/>
      <c r="HV1006" s="24"/>
      <c r="HW1006" s="24"/>
      <c r="HX1006" s="24"/>
      <c r="HY1006" s="24"/>
      <c r="HZ1006" s="24"/>
      <c r="IA1006" s="24"/>
      <c r="IB1006" s="24"/>
      <c r="IC1006" s="24"/>
      <c r="ID1006" s="24"/>
      <c r="IE1006" s="24"/>
      <c r="IF1006" s="24"/>
      <c r="IG1006" s="24"/>
      <c r="IH1006" s="24"/>
      <c r="II1006" s="24"/>
      <c r="IJ1006" s="24"/>
      <c r="IK1006" s="24"/>
      <c r="IL1006" s="24"/>
      <c r="IM1006" s="24"/>
      <c r="IN1006" s="24"/>
      <c r="IO1006" s="24"/>
      <c r="IP1006" s="24"/>
      <c r="IQ1006" s="24"/>
      <c r="IR1006" s="24"/>
      <c r="IS1006" s="24"/>
      <c r="IT1006" s="24"/>
      <c r="IU1006" s="24"/>
      <c r="IV1006" s="24"/>
    </row>
    <row r="1007" spans="1:256" s="22" customFormat="1" ht="11.25">
      <c r="A1007" s="24"/>
      <c r="B1007" s="24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  <c r="CK1007" s="24"/>
      <c r="CL1007" s="24"/>
      <c r="CM1007" s="24"/>
      <c r="CN1007" s="24"/>
      <c r="CO1007" s="24"/>
      <c r="CP1007" s="24"/>
      <c r="CQ1007" s="24"/>
      <c r="CR1007" s="24"/>
      <c r="CS1007" s="24"/>
      <c r="CT1007" s="24"/>
      <c r="CU1007" s="24"/>
      <c r="CV1007" s="24"/>
      <c r="CW1007" s="24"/>
      <c r="CX1007" s="24"/>
      <c r="CY1007" s="24"/>
      <c r="CZ1007" s="24"/>
      <c r="DA1007" s="24"/>
      <c r="DB1007" s="24"/>
      <c r="DC1007" s="24"/>
      <c r="DD1007" s="24"/>
      <c r="DE1007" s="24"/>
      <c r="DF1007" s="24"/>
      <c r="DG1007" s="24"/>
      <c r="DH1007" s="24"/>
      <c r="DI1007" s="24"/>
      <c r="DJ1007" s="24"/>
      <c r="DK1007" s="24"/>
      <c r="DL1007" s="24"/>
      <c r="DM1007" s="24"/>
      <c r="DN1007" s="24"/>
      <c r="DO1007" s="24"/>
      <c r="DP1007" s="24"/>
      <c r="DQ1007" s="24"/>
      <c r="DR1007" s="24"/>
      <c r="DS1007" s="24"/>
      <c r="DT1007" s="24"/>
      <c r="DU1007" s="24"/>
      <c r="DV1007" s="24"/>
      <c r="DW1007" s="24"/>
      <c r="DX1007" s="24"/>
      <c r="DY1007" s="24"/>
      <c r="DZ1007" s="24"/>
      <c r="EA1007" s="24"/>
      <c r="EB1007" s="24"/>
      <c r="EC1007" s="24"/>
      <c r="ED1007" s="24"/>
      <c r="EE1007" s="24"/>
      <c r="EF1007" s="24"/>
      <c r="EG1007" s="24"/>
      <c r="EH1007" s="24"/>
      <c r="EI1007" s="24"/>
      <c r="EJ1007" s="24"/>
      <c r="EK1007" s="24"/>
      <c r="EL1007" s="24"/>
      <c r="EM1007" s="24"/>
      <c r="EN1007" s="24"/>
      <c r="EO1007" s="24"/>
      <c r="EP1007" s="24"/>
      <c r="EQ1007" s="24"/>
      <c r="ER1007" s="24"/>
      <c r="ES1007" s="24"/>
      <c r="ET1007" s="24"/>
      <c r="EU1007" s="24"/>
      <c r="EV1007" s="24"/>
      <c r="EW1007" s="24"/>
      <c r="EX1007" s="24"/>
      <c r="EY1007" s="24"/>
      <c r="EZ1007" s="24"/>
      <c r="FA1007" s="24"/>
      <c r="FB1007" s="24"/>
      <c r="FC1007" s="24"/>
      <c r="FD1007" s="24"/>
      <c r="FE1007" s="24"/>
      <c r="FF1007" s="24"/>
      <c r="FG1007" s="24"/>
      <c r="FH1007" s="24"/>
      <c r="FI1007" s="24"/>
      <c r="FJ1007" s="24"/>
      <c r="FK1007" s="24"/>
      <c r="FL1007" s="24"/>
      <c r="FM1007" s="24"/>
      <c r="FN1007" s="24"/>
      <c r="FO1007" s="24"/>
      <c r="FP1007" s="24"/>
      <c r="FQ1007" s="24"/>
      <c r="FR1007" s="24"/>
      <c r="FS1007" s="24"/>
      <c r="FT1007" s="24"/>
      <c r="FU1007" s="24"/>
      <c r="FV1007" s="24"/>
      <c r="FW1007" s="24"/>
      <c r="FX1007" s="24"/>
      <c r="FY1007" s="24"/>
      <c r="FZ1007" s="24"/>
      <c r="GA1007" s="24"/>
      <c r="GB1007" s="24"/>
      <c r="GC1007" s="24"/>
      <c r="GD1007" s="24"/>
      <c r="GE1007" s="24"/>
      <c r="GF1007" s="24"/>
      <c r="GG1007" s="24"/>
      <c r="GH1007" s="24"/>
      <c r="GI1007" s="24"/>
      <c r="GJ1007" s="24"/>
      <c r="GK1007" s="24"/>
      <c r="GL1007" s="24"/>
      <c r="GM1007" s="24"/>
      <c r="GN1007" s="24"/>
      <c r="GO1007" s="24"/>
      <c r="GP1007" s="24"/>
      <c r="GQ1007" s="24"/>
      <c r="GR1007" s="24"/>
      <c r="GS1007" s="24"/>
      <c r="GT1007" s="24"/>
      <c r="GU1007" s="24"/>
      <c r="GV1007" s="24"/>
      <c r="GW1007" s="24"/>
      <c r="GX1007" s="24"/>
      <c r="GY1007" s="24"/>
      <c r="GZ1007" s="24"/>
      <c r="HA1007" s="24"/>
      <c r="HB1007" s="24"/>
      <c r="HC1007" s="24"/>
      <c r="HD1007" s="24"/>
      <c r="HE1007" s="24"/>
      <c r="HF1007" s="24"/>
      <c r="HG1007" s="24"/>
      <c r="HH1007" s="24"/>
      <c r="HI1007" s="24"/>
      <c r="HJ1007" s="24"/>
      <c r="HK1007" s="24"/>
      <c r="HL1007" s="24"/>
      <c r="HM1007" s="24"/>
      <c r="HN1007" s="24"/>
      <c r="HO1007" s="24"/>
      <c r="HP1007" s="24"/>
      <c r="HQ1007" s="24"/>
      <c r="HR1007" s="24"/>
      <c r="HS1007" s="24"/>
      <c r="HT1007" s="24"/>
      <c r="HU1007" s="24"/>
      <c r="HV1007" s="24"/>
      <c r="HW1007" s="24"/>
      <c r="HX1007" s="24"/>
      <c r="HY1007" s="24"/>
      <c r="HZ1007" s="24"/>
      <c r="IA1007" s="24"/>
      <c r="IB1007" s="24"/>
      <c r="IC1007" s="24"/>
      <c r="ID1007" s="24"/>
      <c r="IE1007" s="24"/>
      <c r="IF1007" s="24"/>
      <c r="IG1007" s="24"/>
      <c r="IH1007" s="24"/>
      <c r="II1007" s="24"/>
      <c r="IJ1007" s="24"/>
      <c r="IK1007" s="24"/>
      <c r="IL1007" s="24"/>
      <c r="IM1007" s="24"/>
      <c r="IN1007" s="24"/>
      <c r="IO1007" s="24"/>
      <c r="IP1007" s="24"/>
      <c r="IQ1007" s="24"/>
      <c r="IR1007" s="24"/>
      <c r="IS1007" s="24"/>
      <c r="IT1007" s="24"/>
      <c r="IU1007" s="24"/>
      <c r="IV1007" s="24"/>
    </row>
    <row r="1008" spans="1:256" s="22" customFormat="1" ht="11.25">
      <c r="A1008" s="24"/>
      <c r="B1008" s="24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  <c r="CN1008" s="24"/>
      <c r="CO1008" s="24"/>
      <c r="CP1008" s="24"/>
      <c r="CQ1008" s="24"/>
      <c r="CR1008" s="24"/>
      <c r="CS1008" s="24"/>
      <c r="CT1008" s="24"/>
      <c r="CU1008" s="24"/>
      <c r="CV1008" s="24"/>
      <c r="CW1008" s="24"/>
      <c r="CX1008" s="24"/>
      <c r="CY1008" s="24"/>
      <c r="CZ1008" s="24"/>
      <c r="DA1008" s="24"/>
      <c r="DB1008" s="24"/>
      <c r="DC1008" s="24"/>
      <c r="DD1008" s="24"/>
      <c r="DE1008" s="24"/>
      <c r="DF1008" s="24"/>
      <c r="DG1008" s="24"/>
      <c r="DH1008" s="24"/>
      <c r="DI1008" s="24"/>
      <c r="DJ1008" s="24"/>
      <c r="DK1008" s="24"/>
      <c r="DL1008" s="24"/>
      <c r="DM1008" s="24"/>
      <c r="DN1008" s="24"/>
      <c r="DO1008" s="24"/>
      <c r="DP1008" s="24"/>
      <c r="DQ1008" s="24"/>
      <c r="DR1008" s="24"/>
      <c r="DS1008" s="24"/>
      <c r="DT1008" s="24"/>
      <c r="DU1008" s="24"/>
      <c r="DV1008" s="24"/>
      <c r="DW1008" s="24"/>
      <c r="DX1008" s="24"/>
      <c r="DY1008" s="24"/>
      <c r="DZ1008" s="24"/>
      <c r="EA1008" s="24"/>
      <c r="EB1008" s="24"/>
      <c r="EC1008" s="24"/>
      <c r="ED1008" s="24"/>
      <c r="EE1008" s="24"/>
      <c r="EF1008" s="24"/>
      <c r="EG1008" s="24"/>
      <c r="EH1008" s="24"/>
      <c r="EI1008" s="24"/>
      <c r="EJ1008" s="24"/>
      <c r="EK1008" s="24"/>
      <c r="EL1008" s="24"/>
      <c r="EM1008" s="24"/>
      <c r="EN1008" s="24"/>
      <c r="EO1008" s="24"/>
      <c r="EP1008" s="24"/>
      <c r="EQ1008" s="24"/>
      <c r="ER1008" s="24"/>
      <c r="ES1008" s="24"/>
      <c r="ET1008" s="24"/>
      <c r="EU1008" s="24"/>
      <c r="EV1008" s="24"/>
      <c r="EW1008" s="24"/>
      <c r="EX1008" s="24"/>
      <c r="EY1008" s="24"/>
      <c r="EZ1008" s="24"/>
      <c r="FA1008" s="24"/>
      <c r="FB1008" s="24"/>
      <c r="FC1008" s="24"/>
      <c r="FD1008" s="24"/>
      <c r="FE1008" s="24"/>
      <c r="FF1008" s="24"/>
      <c r="FG1008" s="24"/>
      <c r="FH1008" s="24"/>
      <c r="FI1008" s="24"/>
      <c r="FJ1008" s="24"/>
      <c r="FK1008" s="24"/>
      <c r="FL1008" s="24"/>
      <c r="FM1008" s="24"/>
      <c r="FN1008" s="24"/>
      <c r="FO1008" s="24"/>
      <c r="FP1008" s="24"/>
      <c r="FQ1008" s="24"/>
      <c r="FR1008" s="24"/>
      <c r="FS1008" s="24"/>
      <c r="FT1008" s="24"/>
      <c r="FU1008" s="24"/>
      <c r="FV1008" s="24"/>
      <c r="FW1008" s="24"/>
      <c r="FX1008" s="24"/>
      <c r="FY1008" s="24"/>
      <c r="FZ1008" s="24"/>
      <c r="GA1008" s="24"/>
      <c r="GB1008" s="24"/>
      <c r="GC1008" s="24"/>
      <c r="GD1008" s="24"/>
      <c r="GE1008" s="24"/>
      <c r="GF1008" s="24"/>
      <c r="GG1008" s="24"/>
      <c r="GH1008" s="24"/>
      <c r="GI1008" s="24"/>
      <c r="GJ1008" s="24"/>
      <c r="GK1008" s="24"/>
      <c r="GL1008" s="24"/>
      <c r="GM1008" s="24"/>
      <c r="GN1008" s="24"/>
      <c r="GO1008" s="24"/>
      <c r="GP1008" s="24"/>
      <c r="GQ1008" s="24"/>
      <c r="GR1008" s="24"/>
      <c r="GS1008" s="24"/>
      <c r="GT1008" s="24"/>
      <c r="GU1008" s="24"/>
      <c r="GV1008" s="24"/>
      <c r="GW1008" s="24"/>
      <c r="GX1008" s="24"/>
      <c r="GY1008" s="24"/>
      <c r="GZ1008" s="24"/>
      <c r="HA1008" s="24"/>
      <c r="HB1008" s="24"/>
      <c r="HC1008" s="24"/>
      <c r="HD1008" s="24"/>
      <c r="HE1008" s="24"/>
      <c r="HF1008" s="24"/>
      <c r="HG1008" s="24"/>
      <c r="HH1008" s="24"/>
      <c r="HI1008" s="24"/>
      <c r="HJ1008" s="24"/>
      <c r="HK1008" s="24"/>
      <c r="HL1008" s="24"/>
      <c r="HM1008" s="24"/>
      <c r="HN1008" s="24"/>
      <c r="HO1008" s="24"/>
      <c r="HP1008" s="24"/>
      <c r="HQ1008" s="24"/>
      <c r="HR1008" s="24"/>
      <c r="HS1008" s="24"/>
      <c r="HT1008" s="24"/>
      <c r="HU1008" s="24"/>
      <c r="HV1008" s="24"/>
      <c r="HW1008" s="24"/>
      <c r="HX1008" s="24"/>
      <c r="HY1008" s="24"/>
      <c r="HZ1008" s="24"/>
      <c r="IA1008" s="24"/>
      <c r="IB1008" s="24"/>
      <c r="IC1008" s="24"/>
      <c r="ID1008" s="24"/>
      <c r="IE1008" s="24"/>
      <c r="IF1008" s="24"/>
      <c r="IG1008" s="24"/>
      <c r="IH1008" s="24"/>
      <c r="II1008" s="24"/>
      <c r="IJ1008" s="24"/>
      <c r="IK1008" s="24"/>
      <c r="IL1008" s="24"/>
      <c r="IM1008" s="24"/>
      <c r="IN1008" s="24"/>
      <c r="IO1008" s="24"/>
      <c r="IP1008" s="24"/>
      <c r="IQ1008" s="24"/>
      <c r="IR1008" s="24"/>
      <c r="IS1008" s="24"/>
      <c r="IT1008" s="24"/>
      <c r="IU1008" s="24"/>
      <c r="IV1008" s="24"/>
    </row>
    <row r="1009" spans="1:256" s="22" customFormat="1" ht="11.25">
      <c r="A1009" s="24"/>
      <c r="B1009" s="24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  <c r="CN1009" s="24"/>
      <c r="CO1009" s="24"/>
      <c r="CP1009" s="24"/>
      <c r="CQ1009" s="24"/>
      <c r="CR1009" s="24"/>
      <c r="CS1009" s="24"/>
      <c r="CT1009" s="24"/>
      <c r="CU1009" s="24"/>
      <c r="CV1009" s="24"/>
      <c r="CW1009" s="24"/>
      <c r="CX1009" s="24"/>
      <c r="CY1009" s="24"/>
      <c r="CZ1009" s="24"/>
      <c r="DA1009" s="24"/>
      <c r="DB1009" s="24"/>
      <c r="DC1009" s="24"/>
      <c r="DD1009" s="24"/>
      <c r="DE1009" s="24"/>
      <c r="DF1009" s="24"/>
      <c r="DG1009" s="24"/>
      <c r="DH1009" s="24"/>
      <c r="DI1009" s="24"/>
      <c r="DJ1009" s="24"/>
      <c r="DK1009" s="24"/>
      <c r="DL1009" s="24"/>
      <c r="DM1009" s="24"/>
      <c r="DN1009" s="24"/>
      <c r="DO1009" s="24"/>
      <c r="DP1009" s="24"/>
      <c r="DQ1009" s="24"/>
      <c r="DR1009" s="24"/>
      <c r="DS1009" s="24"/>
      <c r="DT1009" s="24"/>
      <c r="DU1009" s="24"/>
      <c r="DV1009" s="24"/>
      <c r="DW1009" s="24"/>
      <c r="DX1009" s="24"/>
      <c r="DY1009" s="24"/>
      <c r="DZ1009" s="24"/>
      <c r="EA1009" s="24"/>
      <c r="EB1009" s="24"/>
      <c r="EC1009" s="24"/>
      <c r="ED1009" s="24"/>
      <c r="EE1009" s="24"/>
      <c r="EF1009" s="24"/>
      <c r="EG1009" s="24"/>
      <c r="EH1009" s="24"/>
      <c r="EI1009" s="24"/>
      <c r="EJ1009" s="24"/>
      <c r="EK1009" s="24"/>
      <c r="EL1009" s="24"/>
      <c r="EM1009" s="24"/>
      <c r="EN1009" s="24"/>
      <c r="EO1009" s="24"/>
      <c r="EP1009" s="24"/>
      <c r="EQ1009" s="24"/>
      <c r="ER1009" s="24"/>
      <c r="ES1009" s="24"/>
      <c r="ET1009" s="24"/>
      <c r="EU1009" s="24"/>
      <c r="EV1009" s="24"/>
      <c r="EW1009" s="24"/>
      <c r="EX1009" s="24"/>
      <c r="EY1009" s="24"/>
      <c r="EZ1009" s="24"/>
      <c r="FA1009" s="24"/>
      <c r="FB1009" s="24"/>
      <c r="FC1009" s="24"/>
      <c r="FD1009" s="24"/>
      <c r="FE1009" s="24"/>
      <c r="FF1009" s="24"/>
      <c r="FG1009" s="24"/>
      <c r="FH1009" s="24"/>
      <c r="FI1009" s="24"/>
      <c r="FJ1009" s="24"/>
      <c r="FK1009" s="24"/>
      <c r="FL1009" s="24"/>
      <c r="FM1009" s="24"/>
      <c r="FN1009" s="24"/>
      <c r="FO1009" s="24"/>
      <c r="FP1009" s="24"/>
      <c r="FQ1009" s="24"/>
      <c r="FR1009" s="24"/>
      <c r="FS1009" s="24"/>
      <c r="FT1009" s="24"/>
      <c r="FU1009" s="24"/>
      <c r="FV1009" s="24"/>
      <c r="FW1009" s="24"/>
      <c r="FX1009" s="24"/>
      <c r="FY1009" s="24"/>
      <c r="FZ1009" s="24"/>
      <c r="GA1009" s="24"/>
      <c r="GB1009" s="24"/>
      <c r="GC1009" s="24"/>
      <c r="GD1009" s="24"/>
      <c r="GE1009" s="24"/>
      <c r="GF1009" s="24"/>
      <c r="GG1009" s="24"/>
      <c r="GH1009" s="24"/>
      <c r="GI1009" s="24"/>
      <c r="GJ1009" s="24"/>
      <c r="GK1009" s="24"/>
      <c r="GL1009" s="24"/>
      <c r="GM1009" s="24"/>
      <c r="GN1009" s="24"/>
      <c r="GO1009" s="24"/>
      <c r="GP1009" s="24"/>
      <c r="GQ1009" s="24"/>
      <c r="GR1009" s="24"/>
      <c r="GS1009" s="24"/>
      <c r="GT1009" s="24"/>
      <c r="GU1009" s="24"/>
      <c r="GV1009" s="24"/>
      <c r="GW1009" s="24"/>
      <c r="GX1009" s="24"/>
      <c r="GY1009" s="24"/>
      <c r="GZ1009" s="24"/>
      <c r="HA1009" s="24"/>
      <c r="HB1009" s="24"/>
      <c r="HC1009" s="24"/>
      <c r="HD1009" s="24"/>
      <c r="HE1009" s="24"/>
      <c r="HF1009" s="24"/>
      <c r="HG1009" s="24"/>
      <c r="HH1009" s="24"/>
      <c r="HI1009" s="24"/>
      <c r="HJ1009" s="24"/>
      <c r="HK1009" s="24"/>
      <c r="HL1009" s="24"/>
      <c r="HM1009" s="24"/>
      <c r="HN1009" s="24"/>
      <c r="HO1009" s="24"/>
      <c r="HP1009" s="24"/>
      <c r="HQ1009" s="24"/>
      <c r="HR1009" s="24"/>
      <c r="HS1009" s="24"/>
      <c r="HT1009" s="24"/>
      <c r="HU1009" s="24"/>
      <c r="HV1009" s="24"/>
      <c r="HW1009" s="24"/>
      <c r="HX1009" s="24"/>
      <c r="HY1009" s="24"/>
      <c r="HZ1009" s="24"/>
      <c r="IA1009" s="24"/>
      <c r="IB1009" s="24"/>
      <c r="IC1009" s="24"/>
      <c r="ID1009" s="24"/>
      <c r="IE1009" s="24"/>
      <c r="IF1009" s="24"/>
      <c r="IG1009" s="24"/>
      <c r="IH1009" s="24"/>
      <c r="II1009" s="24"/>
      <c r="IJ1009" s="24"/>
      <c r="IK1009" s="24"/>
      <c r="IL1009" s="24"/>
      <c r="IM1009" s="24"/>
      <c r="IN1009" s="24"/>
      <c r="IO1009" s="24"/>
      <c r="IP1009" s="24"/>
      <c r="IQ1009" s="24"/>
      <c r="IR1009" s="24"/>
      <c r="IS1009" s="24"/>
      <c r="IT1009" s="24"/>
      <c r="IU1009" s="24"/>
      <c r="IV1009" s="24"/>
    </row>
    <row r="1010" spans="1:256" s="22" customFormat="1" ht="11.25">
      <c r="A1010" s="24"/>
      <c r="B1010" s="24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  <c r="CN1010" s="24"/>
      <c r="CO1010" s="24"/>
      <c r="CP1010" s="24"/>
      <c r="CQ1010" s="24"/>
      <c r="CR1010" s="24"/>
      <c r="CS1010" s="24"/>
      <c r="CT1010" s="24"/>
      <c r="CU1010" s="24"/>
      <c r="CV1010" s="24"/>
      <c r="CW1010" s="24"/>
      <c r="CX1010" s="24"/>
      <c r="CY1010" s="24"/>
      <c r="CZ1010" s="24"/>
      <c r="DA1010" s="24"/>
      <c r="DB1010" s="24"/>
      <c r="DC1010" s="24"/>
      <c r="DD1010" s="24"/>
      <c r="DE1010" s="24"/>
      <c r="DF1010" s="24"/>
      <c r="DG1010" s="24"/>
      <c r="DH1010" s="24"/>
      <c r="DI1010" s="24"/>
      <c r="DJ1010" s="24"/>
      <c r="DK1010" s="24"/>
      <c r="DL1010" s="24"/>
      <c r="DM1010" s="24"/>
      <c r="DN1010" s="24"/>
      <c r="DO1010" s="24"/>
      <c r="DP1010" s="24"/>
      <c r="DQ1010" s="24"/>
      <c r="DR1010" s="24"/>
      <c r="DS1010" s="24"/>
      <c r="DT1010" s="24"/>
      <c r="DU1010" s="24"/>
      <c r="DV1010" s="24"/>
      <c r="DW1010" s="24"/>
      <c r="DX1010" s="24"/>
      <c r="DY1010" s="24"/>
      <c r="DZ1010" s="24"/>
      <c r="EA1010" s="24"/>
      <c r="EB1010" s="24"/>
      <c r="EC1010" s="24"/>
      <c r="ED1010" s="24"/>
      <c r="EE1010" s="24"/>
      <c r="EF1010" s="24"/>
      <c r="EG1010" s="24"/>
      <c r="EH1010" s="24"/>
      <c r="EI1010" s="24"/>
      <c r="EJ1010" s="24"/>
      <c r="EK1010" s="24"/>
      <c r="EL1010" s="24"/>
      <c r="EM1010" s="24"/>
      <c r="EN1010" s="24"/>
      <c r="EO1010" s="24"/>
      <c r="EP1010" s="24"/>
      <c r="EQ1010" s="24"/>
      <c r="ER1010" s="24"/>
      <c r="ES1010" s="24"/>
      <c r="ET1010" s="24"/>
      <c r="EU1010" s="24"/>
      <c r="EV1010" s="24"/>
      <c r="EW1010" s="24"/>
      <c r="EX1010" s="24"/>
      <c r="EY1010" s="24"/>
      <c r="EZ1010" s="24"/>
      <c r="FA1010" s="24"/>
      <c r="FB1010" s="24"/>
      <c r="FC1010" s="24"/>
      <c r="FD1010" s="24"/>
      <c r="FE1010" s="24"/>
      <c r="FF1010" s="24"/>
      <c r="FG1010" s="24"/>
      <c r="FH1010" s="24"/>
      <c r="FI1010" s="24"/>
      <c r="FJ1010" s="24"/>
      <c r="FK1010" s="24"/>
      <c r="FL1010" s="24"/>
      <c r="FM1010" s="24"/>
      <c r="FN1010" s="24"/>
      <c r="FO1010" s="24"/>
      <c r="FP1010" s="24"/>
      <c r="FQ1010" s="24"/>
      <c r="FR1010" s="24"/>
      <c r="FS1010" s="24"/>
      <c r="FT1010" s="24"/>
      <c r="FU1010" s="24"/>
      <c r="FV1010" s="24"/>
      <c r="FW1010" s="24"/>
      <c r="FX1010" s="24"/>
      <c r="FY1010" s="24"/>
      <c r="FZ1010" s="24"/>
      <c r="GA1010" s="24"/>
      <c r="GB1010" s="24"/>
      <c r="GC1010" s="24"/>
      <c r="GD1010" s="24"/>
      <c r="GE1010" s="24"/>
      <c r="GF1010" s="24"/>
      <c r="GG1010" s="24"/>
      <c r="GH1010" s="24"/>
      <c r="GI1010" s="24"/>
      <c r="GJ1010" s="24"/>
      <c r="GK1010" s="24"/>
      <c r="GL1010" s="24"/>
      <c r="GM1010" s="24"/>
      <c r="GN1010" s="24"/>
      <c r="GO1010" s="24"/>
      <c r="GP1010" s="24"/>
      <c r="GQ1010" s="24"/>
      <c r="GR1010" s="24"/>
      <c r="GS1010" s="24"/>
      <c r="GT1010" s="24"/>
      <c r="GU1010" s="24"/>
      <c r="GV1010" s="24"/>
      <c r="GW1010" s="24"/>
      <c r="GX1010" s="24"/>
      <c r="GY1010" s="24"/>
      <c r="GZ1010" s="24"/>
      <c r="HA1010" s="24"/>
      <c r="HB1010" s="24"/>
      <c r="HC1010" s="24"/>
      <c r="HD1010" s="24"/>
      <c r="HE1010" s="24"/>
      <c r="HF1010" s="24"/>
      <c r="HG1010" s="24"/>
      <c r="HH1010" s="24"/>
      <c r="HI1010" s="24"/>
      <c r="HJ1010" s="24"/>
      <c r="HK1010" s="24"/>
      <c r="HL1010" s="24"/>
      <c r="HM1010" s="24"/>
      <c r="HN1010" s="24"/>
      <c r="HO1010" s="24"/>
      <c r="HP1010" s="24"/>
      <c r="HQ1010" s="24"/>
      <c r="HR1010" s="24"/>
      <c r="HS1010" s="24"/>
      <c r="HT1010" s="24"/>
      <c r="HU1010" s="24"/>
      <c r="HV1010" s="24"/>
      <c r="HW1010" s="24"/>
      <c r="HX1010" s="24"/>
      <c r="HY1010" s="24"/>
      <c r="HZ1010" s="24"/>
      <c r="IA1010" s="24"/>
      <c r="IB1010" s="24"/>
      <c r="IC1010" s="24"/>
      <c r="ID1010" s="24"/>
      <c r="IE1010" s="24"/>
      <c r="IF1010" s="24"/>
      <c r="IG1010" s="24"/>
      <c r="IH1010" s="24"/>
      <c r="II1010" s="24"/>
      <c r="IJ1010" s="24"/>
      <c r="IK1010" s="24"/>
      <c r="IL1010" s="24"/>
      <c r="IM1010" s="24"/>
      <c r="IN1010" s="24"/>
      <c r="IO1010" s="24"/>
      <c r="IP1010" s="24"/>
      <c r="IQ1010" s="24"/>
      <c r="IR1010" s="24"/>
      <c r="IS1010" s="24"/>
      <c r="IT1010" s="24"/>
      <c r="IU1010" s="24"/>
      <c r="IV1010" s="24"/>
    </row>
    <row r="1011" spans="1:256" s="22" customFormat="1" ht="11.25">
      <c r="A1011" s="24"/>
      <c r="B1011" s="24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  <c r="CN1011" s="24"/>
      <c r="CO1011" s="24"/>
      <c r="CP1011" s="24"/>
      <c r="CQ1011" s="24"/>
      <c r="CR1011" s="24"/>
      <c r="CS1011" s="24"/>
      <c r="CT1011" s="24"/>
      <c r="CU1011" s="24"/>
      <c r="CV1011" s="24"/>
      <c r="CW1011" s="24"/>
      <c r="CX1011" s="24"/>
      <c r="CY1011" s="24"/>
      <c r="CZ1011" s="24"/>
      <c r="DA1011" s="24"/>
      <c r="DB1011" s="24"/>
      <c r="DC1011" s="24"/>
      <c r="DD1011" s="24"/>
      <c r="DE1011" s="24"/>
      <c r="DF1011" s="24"/>
      <c r="DG1011" s="24"/>
      <c r="DH1011" s="24"/>
      <c r="DI1011" s="24"/>
      <c r="DJ1011" s="24"/>
      <c r="DK1011" s="24"/>
      <c r="DL1011" s="24"/>
      <c r="DM1011" s="24"/>
      <c r="DN1011" s="24"/>
      <c r="DO1011" s="24"/>
      <c r="DP1011" s="24"/>
      <c r="DQ1011" s="24"/>
      <c r="DR1011" s="24"/>
      <c r="DS1011" s="24"/>
      <c r="DT1011" s="24"/>
      <c r="DU1011" s="24"/>
      <c r="DV1011" s="24"/>
      <c r="DW1011" s="24"/>
      <c r="DX1011" s="24"/>
      <c r="DY1011" s="24"/>
      <c r="DZ1011" s="24"/>
      <c r="EA1011" s="24"/>
      <c r="EB1011" s="24"/>
      <c r="EC1011" s="24"/>
      <c r="ED1011" s="24"/>
      <c r="EE1011" s="24"/>
      <c r="EF1011" s="24"/>
      <c r="EG1011" s="24"/>
      <c r="EH1011" s="24"/>
      <c r="EI1011" s="24"/>
      <c r="EJ1011" s="24"/>
      <c r="EK1011" s="24"/>
      <c r="EL1011" s="24"/>
      <c r="EM1011" s="24"/>
      <c r="EN1011" s="24"/>
      <c r="EO1011" s="24"/>
      <c r="EP1011" s="24"/>
      <c r="EQ1011" s="24"/>
      <c r="ER1011" s="24"/>
      <c r="ES1011" s="24"/>
      <c r="ET1011" s="24"/>
      <c r="EU1011" s="24"/>
      <c r="EV1011" s="24"/>
      <c r="EW1011" s="24"/>
      <c r="EX1011" s="24"/>
      <c r="EY1011" s="24"/>
      <c r="EZ1011" s="24"/>
      <c r="FA1011" s="24"/>
      <c r="FB1011" s="24"/>
      <c r="FC1011" s="24"/>
      <c r="FD1011" s="24"/>
      <c r="FE1011" s="24"/>
      <c r="FF1011" s="24"/>
      <c r="FG1011" s="24"/>
      <c r="FH1011" s="24"/>
      <c r="FI1011" s="24"/>
      <c r="FJ1011" s="24"/>
      <c r="FK1011" s="24"/>
      <c r="FL1011" s="24"/>
      <c r="FM1011" s="24"/>
      <c r="FN1011" s="24"/>
      <c r="FO1011" s="24"/>
      <c r="FP1011" s="24"/>
      <c r="FQ1011" s="24"/>
      <c r="FR1011" s="24"/>
      <c r="FS1011" s="24"/>
      <c r="FT1011" s="24"/>
      <c r="FU1011" s="24"/>
      <c r="FV1011" s="24"/>
      <c r="FW1011" s="24"/>
      <c r="FX1011" s="24"/>
      <c r="FY1011" s="24"/>
      <c r="FZ1011" s="24"/>
      <c r="GA1011" s="24"/>
      <c r="GB1011" s="24"/>
      <c r="GC1011" s="24"/>
      <c r="GD1011" s="24"/>
      <c r="GE1011" s="24"/>
      <c r="GF1011" s="24"/>
      <c r="GG1011" s="24"/>
      <c r="GH1011" s="24"/>
      <c r="GI1011" s="24"/>
      <c r="GJ1011" s="24"/>
      <c r="GK1011" s="24"/>
      <c r="GL1011" s="24"/>
      <c r="GM1011" s="24"/>
      <c r="GN1011" s="24"/>
      <c r="GO1011" s="24"/>
      <c r="GP1011" s="24"/>
      <c r="GQ1011" s="24"/>
      <c r="GR1011" s="24"/>
      <c r="GS1011" s="24"/>
      <c r="GT1011" s="24"/>
      <c r="GU1011" s="24"/>
      <c r="GV1011" s="24"/>
      <c r="GW1011" s="24"/>
      <c r="GX1011" s="24"/>
      <c r="GY1011" s="24"/>
      <c r="GZ1011" s="24"/>
      <c r="HA1011" s="24"/>
      <c r="HB1011" s="24"/>
      <c r="HC1011" s="24"/>
      <c r="HD1011" s="24"/>
      <c r="HE1011" s="24"/>
      <c r="HF1011" s="24"/>
      <c r="HG1011" s="24"/>
      <c r="HH1011" s="24"/>
      <c r="HI1011" s="24"/>
      <c r="HJ1011" s="24"/>
      <c r="HK1011" s="24"/>
      <c r="HL1011" s="24"/>
      <c r="HM1011" s="24"/>
      <c r="HN1011" s="24"/>
      <c r="HO1011" s="24"/>
      <c r="HP1011" s="24"/>
      <c r="HQ1011" s="24"/>
      <c r="HR1011" s="24"/>
      <c r="HS1011" s="24"/>
      <c r="HT1011" s="24"/>
      <c r="HU1011" s="24"/>
      <c r="HV1011" s="24"/>
      <c r="HW1011" s="24"/>
      <c r="HX1011" s="24"/>
      <c r="HY1011" s="24"/>
      <c r="HZ1011" s="24"/>
      <c r="IA1011" s="24"/>
      <c r="IB1011" s="24"/>
      <c r="IC1011" s="24"/>
      <c r="ID1011" s="24"/>
      <c r="IE1011" s="24"/>
      <c r="IF1011" s="24"/>
      <c r="IG1011" s="24"/>
      <c r="IH1011" s="24"/>
      <c r="II1011" s="24"/>
      <c r="IJ1011" s="24"/>
      <c r="IK1011" s="24"/>
      <c r="IL1011" s="24"/>
      <c r="IM1011" s="24"/>
      <c r="IN1011" s="24"/>
      <c r="IO1011" s="24"/>
      <c r="IP1011" s="24"/>
      <c r="IQ1011" s="24"/>
      <c r="IR1011" s="24"/>
      <c r="IS1011" s="24"/>
      <c r="IT1011" s="24"/>
      <c r="IU1011" s="24"/>
      <c r="IV1011" s="24"/>
    </row>
    <row r="1012" spans="1:256" s="22" customFormat="1" ht="11.25">
      <c r="A1012" s="24"/>
      <c r="B1012" s="24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  <c r="CN1012" s="24"/>
      <c r="CO1012" s="24"/>
      <c r="CP1012" s="24"/>
      <c r="CQ1012" s="24"/>
      <c r="CR1012" s="24"/>
      <c r="CS1012" s="24"/>
      <c r="CT1012" s="24"/>
      <c r="CU1012" s="24"/>
      <c r="CV1012" s="24"/>
      <c r="CW1012" s="24"/>
      <c r="CX1012" s="24"/>
      <c r="CY1012" s="24"/>
      <c r="CZ1012" s="24"/>
      <c r="DA1012" s="24"/>
      <c r="DB1012" s="24"/>
      <c r="DC1012" s="24"/>
      <c r="DD1012" s="24"/>
      <c r="DE1012" s="24"/>
      <c r="DF1012" s="24"/>
      <c r="DG1012" s="24"/>
      <c r="DH1012" s="24"/>
      <c r="DI1012" s="24"/>
      <c r="DJ1012" s="24"/>
      <c r="DK1012" s="24"/>
      <c r="DL1012" s="24"/>
      <c r="DM1012" s="24"/>
      <c r="DN1012" s="24"/>
      <c r="DO1012" s="24"/>
      <c r="DP1012" s="24"/>
      <c r="DQ1012" s="24"/>
      <c r="DR1012" s="24"/>
      <c r="DS1012" s="24"/>
      <c r="DT1012" s="24"/>
      <c r="DU1012" s="24"/>
      <c r="DV1012" s="24"/>
      <c r="DW1012" s="24"/>
      <c r="DX1012" s="24"/>
      <c r="DY1012" s="24"/>
      <c r="DZ1012" s="24"/>
      <c r="EA1012" s="24"/>
      <c r="EB1012" s="24"/>
      <c r="EC1012" s="24"/>
      <c r="ED1012" s="24"/>
      <c r="EE1012" s="24"/>
      <c r="EF1012" s="24"/>
      <c r="EG1012" s="24"/>
      <c r="EH1012" s="24"/>
      <c r="EI1012" s="24"/>
      <c r="EJ1012" s="24"/>
      <c r="EK1012" s="24"/>
      <c r="EL1012" s="24"/>
      <c r="EM1012" s="24"/>
      <c r="EN1012" s="24"/>
      <c r="EO1012" s="24"/>
      <c r="EP1012" s="24"/>
      <c r="EQ1012" s="24"/>
      <c r="ER1012" s="24"/>
      <c r="ES1012" s="24"/>
      <c r="ET1012" s="24"/>
      <c r="EU1012" s="24"/>
      <c r="EV1012" s="24"/>
      <c r="EW1012" s="24"/>
      <c r="EX1012" s="24"/>
      <c r="EY1012" s="24"/>
      <c r="EZ1012" s="24"/>
      <c r="FA1012" s="24"/>
      <c r="FB1012" s="24"/>
      <c r="FC1012" s="24"/>
      <c r="FD1012" s="24"/>
      <c r="FE1012" s="24"/>
      <c r="FF1012" s="24"/>
      <c r="FG1012" s="24"/>
      <c r="FH1012" s="24"/>
      <c r="FI1012" s="24"/>
      <c r="FJ1012" s="24"/>
      <c r="FK1012" s="24"/>
      <c r="FL1012" s="24"/>
      <c r="FM1012" s="24"/>
      <c r="FN1012" s="24"/>
      <c r="FO1012" s="24"/>
      <c r="FP1012" s="24"/>
      <c r="FQ1012" s="24"/>
      <c r="FR1012" s="24"/>
      <c r="FS1012" s="24"/>
      <c r="FT1012" s="24"/>
      <c r="FU1012" s="24"/>
      <c r="FV1012" s="24"/>
      <c r="FW1012" s="24"/>
      <c r="FX1012" s="24"/>
      <c r="FY1012" s="24"/>
      <c r="FZ1012" s="24"/>
      <c r="GA1012" s="24"/>
      <c r="GB1012" s="24"/>
      <c r="GC1012" s="24"/>
      <c r="GD1012" s="24"/>
      <c r="GE1012" s="24"/>
      <c r="GF1012" s="24"/>
      <c r="GG1012" s="24"/>
      <c r="GH1012" s="24"/>
      <c r="GI1012" s="24"/>
      <c r="GJ1012" s="24"/>
      <c r="GK1012" s="24"/>
      <c r="GL1012" s="24"/>
      <c r="GM1012" s="24"/>
      <c r="GN1012" s="24"/>
      <c r="GO1012" s="24"/>
      <c r="GP1012" s="24"/>
      <c r="GQ1012" s="24"/>
      <c r="GR1012" s="24"/>
      <c r="GS1012" s="24"/>
      <c r="GT1012" s="24"/>
      <c r="GU1012" s="24"/>
      <c r="GV1012" s="24"/>
      <c r="GW1012" s="24"/>
      <c r="GX1012" s="24"/>
      <c r="GY1012" s="24"/>
      <c r="GZ1012" s="24"/>
      <c r="HA1012" s="24"/>
      <c r="HB1012" s="24"/>
      <c r="HC1012" s="24"/>
      <c r="HD1012" s="24"/>
      <c r="HE1012" s="24"/>
      <c r="HF1012" s="24"/>
      <c r="HG1012" s="24"/>
      <c r="HH1012" s="24"/>
      <c r="HI1012" s="24"/>
      <c r="HJ1012" s="24"/>
      <c r="HK1012" s="24"/>
      <c r="HL1012" s="24"/>
      <c r="HM1012" s="24"/>
      <c r="HN1012" s="24"/>
      <c r="HO1012" s="24"/>
      <c r="HP1012" s="24"/>
      <c r="HQ1012" s="24"/>
      <c r="HR1012" s="24"/>
      <c r="HS1012" s="24"/>
      <c r="HT1012" s="24"/>
      <c r="HU1012" s="24"/>
      <c r="HV1012" s="24"/>
      <c r="HW1012" s="24"/>
      <c r="HX1012" s="24"/>
      <c r="HY1012" s="24"/>
      <c r="HZ1012" s="24"/>
      <c r="IA1012" s="24"/>
      <c r="IB1012" s="24"/>
      <c r="IC1012" s="24"/>
      <c r="ID1012" s="24"/>
      <c r="IE1012" s="24"/>
      <c r="IF1012" s="24"/>
      <c r="IG1012" s="24"/>
      <c r="IH1012" s="24"/>
      <c r="II1012" s="24"/>
      <c r="IJ1012" s="24"/>
      <c r="IK1012" s="24"/>
      <c r="IL1012" s="24"/>
      <c r="IM1012" s="24"/>
      <c r="IN1012" s="24"/>
      <c r="IO1012" s="24"/>
      <c r="IP1012" s="24"/>
      <c r="IQ1012" s="24"/>
      <c r="IR1012" s="24"/>
      <c r="IS1012" s="24"/>
      <c r="IT1012" s="24"/>
      <c r="IU1012" s="24"/>
      <c r="IV1012" s="24"/>
    </row>
    <row r="1013" spans="1:256" s="22" customFormat="1" ht="11.25">
      <c r="A1013" s="24"/>
      <c r="B1013" s="24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  <c r="CN1013" s="24"/>
      <c r="CO1013" s="24"/>
      <c r="CP1013" s="24"/>
      <c r="CQ1013" s="24"/>
      <c r="CR1013" s="24"/>
      <c r="CS1013" s="24"/>
      <c r="CT1013" s="24"/>
      <c r="CU1013" s="24"/>
      <c r="CV1013" s="24"/>
      <c r="CW1013" s="24"/>
      <c r="CX1013" s="24"/>
      <c r="CY1013" s="24"/>
      <c r="CZ1013" s="24"/>
      <c r="DA1013" s="24"/>
      <c r="DB1013" s="24"/>
      <c r="DC1013" s="24"/>
      <c r="DD1013" s="24"/>
      <c r="DE1013" s="24"/>
      <c r="DF1013" s="24"/>
      <c r="DG1013" s="24"/>
      <c r="DH1013" s="24"/>
      <c r="DI1013" s="24"/>
      <c r="DJ1013" s="24"/>
      <c r="DK1013" s="24"/>
      <c r="DL1013" s="24"/>
      <c r="DM1013" s="24"/>
      <c r="DN1013" s="24"/>
      <c r="DO1013" s="24"/>
      <c r="DP1013" s="24"/>
      <c r="DQ1013" s="24"/>
      <c r="DR1013" s="24"/>
      <c r="DS1013" s="24"/>
      <c r="DT1013" s="24"/>
      <c r="DU1013" s="24"/>
      <c r="DV1013" s="24"/>
      <c r="DW1013" s="24"/>
      <c r="DX1013" s="24"/>
      <c r="DY1013" s="24"/>
      <c r="DZ1013" s="24"/>
      <c r="EA1013" s="24"/>
      <c r="EB1013" s="24"/>
      <c r="EC1013" s="24"/>
      <c r="ED1013" s="24"/>
      <c r="EE1013" s="24"/>
      <c r="EF1013" s="24"/>
      <c r="EG1013" s="24"/>
      <c r="EH1013" s="24"/>
      <c r="EI1013" s="24"/>
      <c r="EJ1013" s="24"/>
      <c r="EK1013" s="24"/>
      <c r="EL1013" s="24"/>
      <c r="EM1013" s="24"/>
      <c r="EN1013" s="24"/>
      <c r="EO1013" s="24"/>
      <c r="EP1013" s="24"/>
      <c r="EQ1013" s="24"/>
      <c r="ER1013" s="24"/>
      <c r="ES1013" s="24"/>
      <c r="ET1013" s="24"/>
      <c r="EU1013" s="24"/>
      <c r="EV1013" s="24"/>
      <c r="EW1013" s="24"/>
      <c r="EX1013" s="24"/>
      <c r="EY1013" s="24"/>
      <c r="EZ1013" s="24"/>
      <c r="FA1013" s="24"/>
      <c r="FB1013" s="24"/>
      <c r="FC1013" s="24"/>
      <c r="FD1013" s="24"/>
      <c r="FE1013" s="24"/>
      <c r="FF1013" s="24"/>
      <c r="FG1013" s="24"/>
      <c r="FH1013" s="24"/>
      <c r="FI1013" s="24"/>
      <c r="FJ1013" s="24"/>
      <c r="FK1013" s="24"/>
      <c r="FL1013" s="24"/>
      <c r="FM1013" s="24"/>
      <c r="FN1013" s="24"/>
      <c r="FO1013" s="24"/>
      <c r="FP1013" s="24"/>
      <c r="FQ1013" s="24"/>
      <c r="FR1013" s="24"/>
      <c r="FS1013" s="24"/>
      <c r="FT1013" s="24"/>
      <c r="FU1013" s="24"/>
      <c r="FV1013" s="24"/>
      <c r="FW1013" s="24"/>
      <c r="FX1013" s="24"/>
      <c r="FY1013" s="24"/>
      <c r="FZ1013" s="24"/>
      <c r="GA1013" s="24"/>
      <c r="GB1013" s="24"/>
      <c r="GC1013" s="24"/>
      <c r="GD1013" s="24"/>
      <c r="GE1013" s="24"/>
      <c r="GF1013" s="24"/>
      <c r="GG1013" s="24"/>
      <c r="GH1013" s="24"/>
      <c r="GI1013" s="24"/>
      <c r="GJ1013" s="24"/>
      <c r="GK1013" s="24"/>
      <c r="GL1013" s="24"/>
      <c r="GM1013" s="24"/>
      <c r="GN1013" s="24"/>
      <c r="GO1013" s="24"/>
      <c r="GP1013" s="24"/>
      <c r="GQ1013" s="24"/>
      <c r="GR1013" s="24"/>
      <c r="GS1013" s="24"/>
      <c r="GT1013" s="24"/>
      <c r="GU1013" s="24"/>
      <c r="GV1013" s="24"/>
      <c r="GW1013" s="24"/>
      <c r="GX1013" s="24"/>
      <c r="GY1013" s="24"/>
      <c r="GZ1013" s="24"/>
      <c r="HA1013" s="24"/>
      <c r="HB1013" s="24"/>
      <c r="HC1013" s="24"/>
      <c r="HD1013" s="24"/>
      <c r="HE1013" s="24"/>
      <c r="HF1013" s="24"/>
      <c r="HG1013" s="24"/>
      <c r="HH1013" s="24"/>
      <c r="HI1013" s="24"/>
      <c r="HJ1013" s="24"/>
      <c r="HK1013" s="24"/>
      <c r="HL1013" s="24"/>
      <c r="HM1013" s="24"/>
      <c r="HN1013" s="24"/>
      <c r="HO1013" s="24"/>
      <c r="HP1013" s="24"/>
      <c r="HQ1013" s="24"/>
      <c r="HR1013" s="24"/>
      <c r="HS1013" s="24"/>
      <c r="HT1013" s="24"/>
      <c r="HU1013" s="24"/>
      <c r="HV1013" s="24"/>
      <c r="HW1013" s="24"/>
      <c r="HX1013" s="24"/>
      <c r="HY1013" s="24"/>
      <c r="HZ1013" s="24"/>
      <c r="IA1013" s="24"/>
      <c r="IB1013" s="24"/>
      <c r="IC1013" s="24"/>
      <c r="ID1013" s="24"/>
      <c r="IE1013" s="24"/>
      <c r="IF1013" s="24"/>
      <c r="IG1013" s="24"/>
      <c r="IH1013" s="24"/>
      <c r="II1013" s="24"/>
      <c r="IJ1013" s="24"/>
      <c r="IK1013" s="24"/>
      <c r="IL1013" s="24"/>
      <c r="IM1013" s="24"/>
      <c r="IN1013" s="24"/>
      <c r="IO1013" s="24"/>
      <c r="IP1013" s="24"/>
      <c r="IQ1013" s="24"/>
      <c r="IR1013" s="24"/>
      <c r="IS1013" s="24"/>
      <c r="IT1013" s="24"/>
      <c r="IU1013" s="24"/>
      <c r="IV1013" s="24"/>
    </row>
    <row r="1014" spans="1:256" s="22" customFormat="1" ht="11.25">
      <c r="A1014" s="24"/>
      <c r="B1014" s="24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  <c r="CN1014" s="24"/>
      <c r="CO1014" s="24"/>
      <c r="CP1014" s="24"/>
      <c r="CQ1014" s="24"/>
      <c r="CR1014" s="24"/>
      <c r="CS1014" s="24"/>
      <c r="CT1014" s="24"/>
      <c r="CU1014" s="24"/>
      <c r="CV1014" s="24"/>
      <c r="CW1014" s="24"/>
      <c r="CX1014" s="24"/>
      <c r="CY1014" s="24"/>
      <c r="CZ1014" s="24"/>
      <c r="DA1014" s="24"/>
      <c r="DB1014" s="24"/>
      <c r="DC1014" s="24"/>
      <c r="DD1014" s="24"/>
      <c r="DE1014" s="24"/>
      <c r="DF1014" s="24"/>
      <c r="DG1014" s="24"/>
      <c r="DH1014" s="24"/>
      <c r="DI1014" s="24"/>
      <c r="DJ1014" s="24"/>
      <c r="DK1014" s="24"/>
      <c r="DL1014" s="24"/>
      <c r="DM1014" s="24"/>
      <c r="DN1014" s="24"/>
      <c r="DO1014" s="24"/>
      <c r="DP1014" s="24"/>
      <c r="DQ1014" s="24"/>
      <c r="DR1014" s="24"/>
      <c r="DS1014" s="24"/>
      <c r="DT1014" s="24"/>
      <c r="DU1014" s="24"/>
      <c r="DV1014" s="24"/>
      <c r="DW1014" s="24"/>
      <c r="DX1014" s="24"/>
      <c r="DY1014" s="24"/>
      <c r="DZ1014" s="24"/>
      <c r="EA1014" s="24"/>
      <c r="EB1014" s="24"/>
      <c r="EC1014" s="24"/>
      <c r="ED1014" s="24"/>
      <c r="EE1014" s="24"/>
      <c r="EF1014" s="24"/>
      <c r="EG1014" s="24"/>
      <c r="EH1014" s="24"/>
      <c r="EI1014" s="24"/>
      <c r="EJ1014" s="24"/>
      <c r="EK1014" s="24"/>
      <c r="EL1014" s="24"/>
      <c r="EM1014" s="24"/>
      <c r="EN1014" s="24"/>
      <c r="EO1014" s="24"/>
      <c r="EP1014" s="24"/>
      <c r="EQ1014" s="24"/>
      <c r="ER1014" s="24"/>
      <c r="ES1014" s="24"/>
      <c r="ET1014" s="24"/>
      <c r="EU1014" s="24"/>
      <c r="EV1014" s="24"/>
      <c r="EW1014" s="24"/>
      <c r="EX1014" s="24"/>
      <c r="EY1014" s="24"/>
      <c r="EZ1014" s="24"/>
      <c r="FA1014" s="24"/>
      <c r="FB1014" s="24"/>
      <c r="FC1014" s="24"/>
      <c r="FD1014" s="24"/>
      <c r="FE1014" s="24"/>
      <c r="FF1014" s="24"/>
      <c r="FG1014" s="24"/>
      <c r="FH1014" s="24"/>
      <c r="FI1014" s="24"/>
      <c r="FJ1014" s="24"/>
      <c r="FK1014" s="24"/>
      <c r="FL1014" s="24"/>
      <c r="FM1014" s="24"/>
      <c r="FN1014" s="24"/>
      <c r="FO1014" s="24"/>
      <c r="FP1014" s="24"/>
      <c r="FQ1014" s="24"/>
      <c r="FR1014" s="24"/>
      <c r="FS1014" s="24"/>
      <c r="FT1014" s="24"/>
      <c r="FU1014" s="24"/>
      <c r="FV1014" s="24"/>
      <c r="FW1014" s="24"/>
      <c r="FX1014" s="24"/>
      <c r="FY1014" s="24"/>
      <c r="FZ1014" s="24"/>
      <c r="GA1014" s="24"/>
      <c r="GB1014" s="24"/>
      <c r="GC1014" s="24"/>
      <c r="GD1014" s="24"/>
      <c r="GE1014" s="24"/>
      <c r="GF1014" s="24"/>
      <c r="GG1014" s="24"/>
      <c r="GH1014" s="24"/>
      <c r="GI1014" s="24"/>
      <c r="GJ1014" s="24"/>
      <c r="GK1014" s="24"/>
      <c r="GL1014" s="24"/>
      <c r="GM1014" s="24"/>
      <c r="GN1014" s="24"/>
      <c r="GO1014" s="24"/>
      <c r="GP1014" s="24"/>
      <c r="GQ1014" s="24"/>
      <c r="GR1014" s="24"/>
      <c r="GS1014" s="24"/>
      <c r="GT1014" s="24"/>
      <c r="GU1014" s="24"/>
      <c r="GV1014" s="24"/>
      <c r="GW1014" s="24"/>
      <c r="GX1014" s="24"/>
      <c r="GY1014" s="24"/>
      <c r="GZ1014" s="24"/>
      <c r="HA1014" s="24"/>
      <c r="HB1014" s="24"/>
      <c r="HC1014" s="24"/>
      <c r="HD1014" s="24"/>
      <c r="HE1014" s="24"/>
      <c r="HF1014" s="24"/>
      <c r="HG1014" s="24"/>
      <c r="HH1014" s="24"/>
      <c r="HI1014" s="24"/>
      <c r="HJ1014" s="24"/>
      <c r="HK1014" s="24"/>
      <c r="HL1014" s="24"/>
      <c r="HM1014" s="24"/>
      <c r="HN1014" s="24"/>
      <c r="HO1014" s="24"/>
      <c r="HP1014" s="24"/>
      <c r="HQ1014" s="24"/>
      <c r="HR1014" s="24"/>
      <c r="HS1014" s="24"/>
      <c r="HT1014" s="24"/>
      <c r="HU1014" s="24"/>
      <c r="HV1014" s="24"/>
      <c r="HW1014" s="24"/>
      <c r="HX1014" s="24"/>
      <c r="HY1014" s="24"/>
      <c r="HZ1014" s="24"/>
      <c r="IA1014" s="24"/>
      <c r="IB1014" s="24"/>
      <c r="IC1014" s="24"/>
      <c r="ID1014" s="24"/>
      <c r="IE1014" s="24"/>
      <c r="IF1014" s="24"/>
      <c r="IG1014" s="24"/>
      <c r="IH1014" s="24"/>
      <c r="II1014" s="24"/>
      <c r="IJ1014" s="24"/>
      <c r="IK1014" s="24"/>
      <c r="IL1014" s="24"/>
      <c r="IM1014" s="24"/>
      <c r="IN1014" s="24"/>
      <c r="IO1014" s="24"/>
      <c r="IP1014" s="24"/>
      <c r="IQ1014" s="24"/>
      <c r="IR1014" s="24"/>
      <c r="IS1014" s="24"/>
      <c r="IT1014" s="24"/>
      <c r="IU1014" s="24"/>
      <c r="IV1014" s="24"/>
    </row>
    <row r="1015" spans="1:256" s="22" customFormat="1" ht="11.25">
      <c r="A1015" s="24"/>
      <c r="B1015" s="24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  <c r="CN1015" s="24"/>
      <c r="CO1015" s="24"/>
      <c r="CP1015" s="24"/>
      <c r="CQ1015" s="24"/>
      <c r="CR1015" s="24"/>
      <c r="CS1015" s="24"/>
      <c r="CT1015" s="24"/>
      <c r="CU1015" s="24"/>
      <c r="CV1015" s="24"/>
      <c r="CW1015" s="24"/>
      <c r="CX1015" s="24"/>
      <c r="CY1015" s="24"/>
      <c r="CZ1015" s="24"/>
      <c r="DA1015" s="24"/>
      <c r="DB1015" s="24"/>
      <c r="DC1015" s="24"/>
      <c r="DD1015" s="24"/>
      <c r="DE1015" s="24"/>
      <c r="DF1015" s="24"/>
      <c r="DG1015" s="24"/>
      <c r="DH1015" s="24"/>
      <c r="DI1015" s="24"/>
      <c r="DJ1015" s="24"/>
      <c r="DK1015" s="24"/>
      <c r="DL1015" s="24"/>
      <c r="DM1015" s="24"/>
      <c r="DN1015" s="24"/>
      <c r="DO1015" s="24"/>
      <c r="DP1015" s="24"/>
      <c r="DQ1015" s="24"/>
      <c r="DR1015" s="24"/>
      <c r="DS1015" s="24"/>
      <c r="DT1015" s="24"/>
      <c r="DU1015" s="24"/>
      <c r="DV1015" s="24"/>
      <c r="DW1015" s="24"/>
      <c r="DX1015" s="24"/>
      <c r="DY1015" s="24"/>
      <c r="DZ1015" s="24"/>
      <c r="EA1015" s="24"/>
      <c r="EB1015" s="24"/>
      <c r="EC1015" s="24"/>
      <c r="ED1015" s="24"/>
      <c r="EE1015" s="24"/>
      <c r="EF1015" s="24"/>
      <c r="EG1015" s="24"/>
      <c r="EH1015" s="24"/>
      <c r="EI1015" s="24"/>
      <c r="EJ1015" s="24"/>
      <c r="EK1015" s="24"/>
      <c r="EL1015" s="24"/>
      <c r="EM1015" s="24"/>
      <c r="EN1015" s="24"/>
      <c r="EO1015" s="24"/>
      <c r="EP1015" s="24"/>
      <c r="EQ1015" s="24"/>
      <c r="ER1015" s="24"/>
      <c r="ES1015" s="24"/>
      <c r="ET1015" s="24"/>
      <c r="EU1015" s="24"/>
      <c r="EV1015" s="24"/>
      <c r="EW1015" s="24"/>
      <c r="EX1015" s="24"/>
      <c r="EY1015" s="24"/>
      <c r="EZ1015" s="24"/>
      <c r="FA1015" s="24"/>
      <c r="FB1015" s="24"/>
      <c r="FC1015" s="24"/>
      <c r="FD1015" s="24"/>
      <c r="FE1015" s="24"/>
      <c r="FF1015" s="24"/>
      <c r="FG1015" s="24"/>
      <c r="FH1015" s="24"/>
      <c r="FI1015" s="24"/>
      <c r="FJ1015" s="24"/>
      <c r="FK1015" s="24"/>
      <c r="FL1015" s="24"/>
      <c r="FM1015" s="24"/>
      <c r="FN1015" s="24"/>
      <c r="FO1015" s="24"/>
      <c r="FP1015" s="24"/>
      <c r="FQ1015" s="24"/>
      <c r="FR1015" s="24"/>
      <c r="FS1015" s="24"/>
      <c r="FT1015" s="24"/>
      <c r="FU1015" s="24"/>
      <c r="FV1015" s="24"/>
      <c r="FW1015" s="24"/>
      <c r="FX1015" s="24"/>
      <c r="FY1015" s="24"/>
      <c r="FZ1015" s="24"/>
      <c r="GA1015" s="24"/>
      <c r="GB1015" s="24"/>
      <c r="GC1015" s="24"/>
      <c r="GD1015" s="24"/>
      <c r="GE1015" s="24"/>
      <c r="GF1015" s="24"/>
      <c r="GG1015" s="24"/>
      <c r="GH1015" s="24"/>
      <c r="GI1015" s="24"/>
      <c r="GJ1015" s="24"/>
      <c r="GK1015" s="24"/>
      <c r="GL1015" s="24"/>
      <c r="GM1015" s="24"/>
      <c r="GN1015" s="24"/>
      <c r="GO1015" s="24"/>
      <c r="GP1015" s="24"/>
      <c r="GQ1015" s="24"/>
      <c r="GR1015" s="24"/>
      <c r="GS1015" s="24"/>
      <c r="GT1015" s="24"/>
      <c r="GU1015" s="24"/>
      <c r="GV1015" s="24"/>
      <c r="GW1015" s="24"/>
      <c r="GX1015" s="24"/>
      <c r="GY1015" s="24"/>
      <c r="GZ1015" s="24"/>
      <c r="HA1015" s="24"/>
      <c r="HB1015" s="24"/>
      <c r="HC1015" s="24"/>
      <c r="HD1015" s="24"/>
      <c r="HE1015" s="24"/>
      <c r="HF1015" s="24"/>
      <c r="HG1015" s="24"/>
      <c r="HH1015" s="24"/>
      <c r="HI1015" s="24"/>
      <c r="HJ1015" s="24"/>
      <c r="HK1015" s="24"/>
      <c r="HL1015" s="24"/>
      <c r="HM1015" s="24"/>
      <c r="HN1015" s="24"/>
      <c r="HO1015" s="24"/>
      <c r="HP1015" s="24"/>
      <c r="HQ1015" s="24"/>
      <c r="HR1015" s="24"/>
      <c r="HS1015" s="24"/>
      <c r="HT1015" s="24"/>
      <c r="HU1015" s="24"/>
      <c r="HV1015" s="24"/>
      <c r="HW1015" s="24"/>
      <c r="HX1015" s="24"/>
      <c r="HY1015" s="24"/>
      <c r="HZ1015" s="24"/>
      <c r="IA1015" s="24"/>
      <c r="IB1015" s="24"/>
      <c r="IC1015" s="24"/>
      <c r="ID1015" s="24"/>
      <c r="IE1015" s="24"/>
      <c r="IF1015" s="24"/>
      <c r="IG1015" s="24"/>
      <c r="IH1015" s="24"/>
      <c r="II1015" s="24"/>
      <c r="IJ1015" s="24"/>
      <c r="IK1015" s="24"/>
      <c r="IL1015" s="24"/>
      <c r="IM1015" s="24"/>
      <c r="IN1015" s="24"/>
      <c r="IO1015" s="24"/>
      <c r="IP1015" s="24"/>
      <c r="IQ1015" s="24"/>
      <c r="IR1015" s="24"/>
      <c r="IS1015" s="24"/>
      <c r="IT1015" s="24"/>
      <c r="IU1015" s="24"/>
      <c r="IV1015" s="24"/>
    </row>
    <row r="1016" spans="1:256" s="22" customFormat="1" ht="11.25">
      <c r="A1016" s="24"/>
      <c r="B1016" s="24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  <c r="CN1016" s="24"/>
      <c r="CO1016" s="24"/>
      <c r="CP1016" s="24"/>
      <c r="CQ1016" s="24"/>
      <c r="CR1016" s="24"/>
      <c r="CS1016" s="24"/>
      <c r="CT1016" s="24"/>
      <c r="CU1016" s="24"/>
      <c r="CV1016" s="24"/>
      <c r="CW1016" s="24"/>
      <c r="CX1016" s="24"/>
      <c r="CY1016" s="24"/>
      <c r="CZ1016" s="24"/>
      <c r="DA1016" s="24"/>
      <c r="DB1016" s="24"/>
      <c r="DC1016" s="24"/>
      <c r="DD1016" s="24"/>
      <c r="DE1016" s="24"/>
      <c r="DF1016" s="24"/>
      <c r="DG1016" s="24"/>
      <c r="DH1016" s="24"/>
      <c r="DI1016" s="24"/>
      <c r="DJ1016" s="24"/>
      <c r="DK1016" s="24"/>
      <c r="DL1016" s="24"/>
      <c r="DM1016" s="24"/>
      <c r="DN1016" s="24"/>
      <c r="DO1016" s="24"/>
      <c r="DP1016" s="24"/>
      <c r="DQ1016" s="24"/>
      <c r="DR1016" s="24"/>
      <c r="DS1016" s="24"/>
      <c r="DT1016" s="24"/>
      <c r="DU1016" s="24"/>
      <c r="DV1016" s="24"/>
      <c r="DW1016" s="24"/>
      <c r="DX1016" s="24"/>
      <c r="DY1016" s="24"/>
      <c r="DZ1016" s="24"/>
      <c r="EA1016" s="24"/>
      <c r="EB1016" s="24"/>
      <c r="EC1016" s="24"/>
      <c r="ED1016" s="24"/>
      <c r="EE1016" s="24"/>
      <c r="EF1016" s="24"/>
      <c r="EG1016" s="24"/>
      <c r="EH1016" s="24"/>
      <c r="EI1016" s="24"/>
      <c r="EJ1016" s="24"/>
      <c r="EK1016" s="24"/>
      <c r="EL1016" s="24"/>
      <c r="EM1016" s="24"/>
      <c r="EN1016" s="24"/>
      <c r="EO1016" s="24"/>
      <c r="EP1016" s="24"/>
      <c r="EQ1016" s="24"/>
      <c r="ER1016" s="24"/>
      <c r="ES1016" s="24"/>
      <c r="ET1016" s="24"/>
      <c r="EU1016" s="24"/>
      <c r="EV1016" s="24"/>
      <c r="EW1016" s="24"/>
      <c r="EX1016" s="24"/>
      <c r="EY1016" s="24"/>
      <c r="EZ1016" s="24"/>
      <c r="FA1016" s="24"/>
      <c r="FB1016" s="24"/>
      <c r="FC1016" s="24"/>
      <c r="FD1016" s="24"/>
      <c r="FE1016" s="24"/>
      <c r="FF1016" s="24"/>
      <c r="FG1016" s="24"/>
      <c r="FH1016" s="24"/>
      <c r="FI1016" s="24"/>
      <c r="FJ1016" s="24"/>
      <c r="FK1016" s="24"/>
      <c r="FL1016" s="24"/>
      <c r="FM1016" s="24"/>
      <c r="FN1016" s="24"/>
      <c r="FO1016" s="24"/>
      <c r="FP1016" s="24"/>
      <c r="FQ1016" s="24"/>
      <c r="FR1016" s="24"/>
      <c r="FS1016" s="24"/>
      <c r="FT1016" s="24"/>
      <c r="FU1016" s="24"/>
      <c r="FV1016" s="24"/>
      <c r="FW1016" s="24"/>
      <c r="FX1016" s="24"/>
      <c r="FY1016" s="24"/>
      <c r="FZ1016" s="24"/>
      <c r="GA1016" s="24"/>
      <c r="GB1016" s="24"/>
      <c r="GC1016" s="24"/>
      <c r="GD1016" s="24"/>
      <c r="GE1016" s="24"/>
      <c r="GF1016" s="24"/>
      <c r="GG1016" s="24"/>
      <c r="GH1016" s="24"/>
      <c r="GI1016" s="24"/>
      <c r="GJ1016" s="24"/>
      <c r="GK1016" s="24"/>
      <c r="GL1016" s="24"/>
      <c r="GM1016" s="24"/>
      <c r="GN1016" s="24"/>
      <c r="GO1016" s="24"/>
      <c r="GP1016" s="24"/>
      <c r="GQ1016" s="24"/>
      <c r="GR1016" s="24"/>
      <c r="GS1016" s="24"/>
      <c r="GT1016" s="24"/>
      <c r="GU1016" s="24"/>
      <c r="GV1016" s="24"/>
      <c r="GW1016" s="24"/>
      <c r="GX1016" s="24"/>
      <c r="GY1016" s="24"/>
      <c r="GZ1016" s="24"/>
      <c r="HA1016" s="24"/>
      <c r="HB1016" s="24"/>
      <c r="HC1016" s="24"/>
      <c r="HD1016" s="24"/>
      <c r="HE1016" s="24"/>
      <c r="HF1016" s="24"/>
      <c r="HG1016" s="24"/>
      <c r="HH1016" s="24"/>
      <c r="HI1016" s="24"/>
      <c r="HJ1016" s="24"/>
      <c r="HK1016" s="24"/>
      <c r="HL1016" s="24"/>
      <c r="HM1016" s="24"/>
      <c r="HN1016" s="24"/>
      <c r="HO1016" s="24"/>
      <c r="HP1016" s="24"/>
      <c r="HQ1016" s="24"/>
      <c r="HR1016" s="24"/>
      <c r="HS1016" s="24"/>
      <c r="HT1016" s="24"/>
      <c r="HU1016" s="24"/>
      <c r="HV1016" s="24"/>
      <c r="HW1016" s="24"/>
      <c r="HX1016" s="24"/>
      <c r="HY1016" s="24"/>
      <c r="HZ1016" s="24"/>
      <c r="IA1016" s="24"/>
      <c r="IB1016" s="24"/>
      <c r="IC1016" s="24"/>
      <c r="ID1016" s="24"/>
      <c r="IE1016" s="24"/>
      <c r="IF1016" s="24"/>
      <c r="IG1016" s="24"/>
      <c r="IH1016" s="24"/>
      <c r="II1016" s="24"/>
      <c r="IJ1016" s="24"/>
      <c r="IK1016" s="24"/>
      <c r="IL1016" s="24"/>
      <c r="IM1016" s="24"/>
      <c r="IN1016" s="24"/>
      <c r="IO1016" s="24"/>
      <c r="IP1016" s="24"/>
      <c r="IQ1016" s="24"/>
      <c r="IR1016" s="24"/>
      <c r="IS1016" s="24"/>
      <c r="IT1016" s="24"/>
      <c r="IU1016" s="24"/>
      <c r="IV1016" s="24"/>
    </row>
    <row r="1017" spans="1:256" s="22" customFormat="1" ht="11.25">
      <c r="A1017" s="24"/>
      <c r="B1017" s="24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  <c r="CN1017" s="24"/>
      <c r="CO1017" s="24"/>
      <c r="CP1017" s="24"/>
      <c r="CQ1017" s="24"/>
      <c r="CR1017" s="24"/>
      <c r="CS1017" s="24"/>
      <c r="CT1017" s="24"/>
      <c r="CU1017" s="24"/>
      <c r="CV1017" s="24"/>
      <c r="CW1017" s="24"/>
      <c r="CX1017" s="24"/>
      <c r="CY1017" s="24"/>
      <c r="CZ1017" s="24"/>
      <c r="DA1017" s="24"/>
      <c r="DB1017" s="24"/>
      <c r="DC1017" s="24"/>
      <c r="DD1017" s="24"/>
      <c r="DE1017" s="24"/>
      <c r="DF1017" s="24"/>
      <c r="DG1017" s="24"/>
      <c r="DH1017" s="24"/>
      <c r="DI1017" s="24"/>
      <c r="DJ1017" s="24"/>
      <c r="DK1017" s="24"/>
      <c r="DL1017" s="24"/>
      <c r="DM1017" s="24"/>
      <c r="DN1017" s="24"/>
      <c r="DO1017" s="24"/>
      <c r="DP1017" s="24"/>
      <c r="DQ1017" s="24"/>
      <c r="DR1017" s="24"/>
      <c r="DS1017" s="24"/>
      <c r="DT1017" s="24"/>
      <c r="DU1017" s="24"/>
      <c r="DV1017" s="24"/>
      <c r="DW1017" s="24"/>
      <c r="DX1017" s="24"/>
      <c r="DY1017" s="24"/>
      <c r="DZ1017" s="24"/>
      <c r="EA1017" s="24"/>
      <c r="EB1017" s="24"/>
      <c r="EC1017" s="24"/>
      <c r="ED1017" s="24"/>
      <c r="EE1017" s="24"/>
      <c r="EF1017" s="24"/>
      <c r="EG1017" s="24"/>
      <c r="EH1017" s="24"/>
      <c r="EI1017" s="24"/>
      <c r="EJ1017" s="24"/>
      <c r="EK1017" s="24"/>
      <c r="EL1017" s="24"/>
      <c r="EM1017" s="24"/>
      <c r="EN1017" s="24"/>
      <c r="EO1017" s="24"/>
      <c r="EP1017" s="24"/>
      <c r="EQ1017" s="24"/>
      <c r="ER1017" s="24"/>
      <c r="ES1017" s="24"/>
      <c r="ET1017" s="24"/>
      <c r="EU1017" s="24"/>
      <c r="EV1017" s="24"/>
      <c r="EW1017" s="24"/>
      <c r="EX1017" s="24"/>
      <c r="EY1017" s="24"/>
      <c r="EZ1017" s="24"/>
      <c r="FA1017" s="24"/>
      <c r="FB1017" s="24"/>
      <c r="FC1017" s="24"/>
      <c r="FD1017" s="24"/>
      <c r="FE1017" s="24"/>
      <c r="FF1017" s="24"/>
      <c r="FG1017" s="24"/>
      <c r="FH1017" s="24"/>
      <c r="FI1017" s="24"/>
      <c r="FJ1017" s="24"/>
      <c r="FK1017" s="24"/>
      <c r="FL1017" s="24"/>
      <c r="FM1017" s="24"/>
      <c r="FN1017" s="24"/>
      <c r="FO1017" s="24"/>
      <c r="FP1017" s="24"/>
      <c r="FQ1017" s="24"/>
      <c r="FR1017" s="24"/>
      <c r="FS1017" s="24"/>
      <c r="FT1017" s="24"/>
      <c r="FU1017" s="24"/>
      <c r="FV1017" s="24"/>
      <c r="FW1017" s="24"/>
      <c r="FX1017" s="24"/>
      <c r="FY1017" s="24"/>
      <c r="FZ1017" s="24"/>
      <c r="GA1017" s="24"/>
      <c r="GB1017" s="24"/>
      <c r="GC1017" s="24"/>
      <c r="GD1017" s="24"/>
      <c r="GE1017" s="24"/>
      <c r="GF1017" s="24"/>
      <c r="GG1017" s="24"/>
      <c r="GH1017" s="24"/>
      <c r="GI1017" s="24"/>
      <c r="GJ1017" s="24"/>
      <c r="GK1017" s="24"/>
      <c r="GL1017" s="24"/>
      <c r="GM1017" s="24"/>
      <c r="GN1017" s="24"/>
      <c r="GO1017" s="24"/>
      <c r="GP1017" s="24"/>
      <c r="GQ1017" s="24"/>
      <c r="GR1017" s="24"/>
      <c r="GS1017" s="24"/>
      <c r="GT1017" s="24"/>
      <c r="GU1017" s="24"/>
      <c r="GV1017" s="24"/>
      <c r="GW1017" s="24"/>
      <c r="GX1017" s="24"/>
      <c r="GY1017" s="24"/>
      <c r="GZ1017" s="24"/>
      <c r="HA1017" s="24"/>
      <c r="HB1017" s="24"/>
      <c r="HC1017" s="24"/>
      <c r="HD1017" s="24"/>
      <c r="HE1017" s="24"/>
      <c r="HF1017" s="24"/>
      <c r="HG1017" s="24"/>
      <c r="HH1017" s="24"/>
      <c r="HI1017" s="24"/>
      <c r="HJ1017" s="24"/>
      <c r="HK1017" s="24"/>
      <c r="HL1017" s="24"/>
      <c r="HM1017" s="24"/>
      <c r="HN1017" s="24"/>
      <c r="HO1017" s="24"/>
      <c r="HP1017" s="24"/>
      <c r="HQ1017" s="24"/>
      <c r="HR1017" s="24"/>
      <c r="HS1017" s="24"/>
      <c r="HT1017" s="24"/>
      <c r="HU1017" s="24"/>
      <c r="HV1017" s="24"/>
      <c r="HW1017" s="24"/>
      <c r="HX1017" s="24"/>
      <c r="HY1017" s="24"/>
      <c r="HZ1017" s="24"/>
      <c r="IA1017" s="24"/>
      <c r="IB1017" s="24"/>
      <c r="IC1017" s="24"/>
      <c r="ID1017" s="24"/>
      <c r="IE1017" s="24"/>
      <c r="IF1017" s="24"/>
      <c r="IG1017" s="24"/>
      <c r="IH1017" s="24"/>
      <c r="II1017" s="24"/>
      <c r="IJ1017" s="24"/>
      <c r="IK1017" s="24"/>
      <c r="IL1017" s="24"/>
      <c r="IM1017" s="24"/>
      <c r="IN1017" s="24"/>
      <c r="IO1017" s="24"/>
      <c r="IP1017" s="24"/>
      <c r="IQ1017" s="24"/>
      <c r="IR1017" s="24"/>
      <c r="IS1017" s="24"/>
      <c r="IT1017" s="24"/>
      <c r="IU1017" s="24"/>
      <c r="IV1017" s="24"/>
    </row>
    <row r="1018" spans="1:256" s="22" customFormat="1" ht="11.25">
      <c r="A1018" s="24"/>
      <c r="B1018" s="24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  <c r="CK1018" s="24"/>
      <c r="CL1018" s="24"/>
      <c r="CM1018" s="24"/>
      <c r="CN1018" s="24"/>
      <c r="CO1018" s="24"/>
      <c r="CP1018" s="24"/>
      <c r="CQ1018" s="24"/>
      <c r="CR1018" s="24"/>
      <c r="CS1018" s="24"/>
      <c r="CT1018" s="24"/>
      <c r="CU1018" s="24"/>
      <c r="CV1018" s="24"/>
      <c r="CW1018" s="24"/>
      <c r="CX1018" s="24"/>
      <c r="CY1018" s="24"/>
      <c r="CZ1018" s="24"/>
      <c r="DA1018" s="24"/>
      <c r="DB1018" s="24"/>
      <c r="DC1018" s="24"/>
      <c r="DD1018" s="24"/>
      <c r="DE1018" s="24"/>
      <c r="DF1018" s="24"/>
      <c r="DG1018" s="24"/>
      <c r="DH1018" s="24"/>
      <c r="DI1018" s="24"/>
      <c r="DJ1018" s="24"/>
      <c r="DK1018" s="24"/>
      <c r="DL1018" s="24"/>
      <c r="DM1018" s="24"/>
      <c r="DN1018" s="24"/>
      <c r="DO1018" s="24"/>
      <c r="DP1018" s="24"/>
      <c r="DQ1018" s="24"/>
      <c r="DR1018" s="24"/>
      <c r="DS1018" s="24"/>
      <c r="DT1018" s="24"/>
      <c r="DU1018" s="24"/>
      <c r="DV1018" s="24"/>
      <c r="DW1018" s="24"/>
      <c r="DX1018" s="24"/>
      <c r="DY1018" s="24"/>
      <c r="DZ1018" s="24"/>
      <c r="EA1018" s="24"/>
      <c r="EB1018" s="24"/>
      <c r="EC1018" s="24"/>
      <c r="ED1018" s="24"/>
      <c r="EE1018" s="24"/>
      <c r="EF1018" s="24"/>
      <c r="EG1018" s="24"/>
      <c r="EH1018" s="24"/>
      <c r="EI1018" s="24"/>
      <c r="EJ1018" s="24"/>
      <c r="EK1018" s="24"/>
      <c r="EL1018" s="24"/>
      <c r="EM1018" s="24"/>
      <c r="EN1018" s="24"/>
      <c r="EO1018" s="24"/>
      <c r="EP1018" s="24"/>
      <c r="EQ1018" s="24"/>
      <c r="ER1018" s="24"/>
      <c r="ES1018" s="24"/>
      <c r="ET1018" s="24"/>
      <c r="EU1018" s="24"/>
      <c r="EV1018" s="24"/>
      <c r="EW1018" s="24"/>
      <c r="EX1018" s="24"/>
      <c r="EY1018" s="24"/>
      <c r="EZ1018" s="24"/>
      <c r="FA1018" s="24"/>
      <c r="FB1018" s="24"/>
      <c r="FC1018" s="24"/>
      <c r="FD1018" s="24"/>
      <c r="FE1018" s="24"/>
      <c r="FF1018" s="24"/>
      <c r="FG1018" s="24"/>
      <c r="FH1018" s="24"/>
      <c r="FI1018" s="24"/>
      <c r="FJ1018" s="24"/>
      <c r="FK1018" s="24"/>
      <c r="FL1018" s="24"/>
      <c r="FM1018" s="24"/>
      <c r="FN1018" s="24"/>
      <c r="FO1018" s="24"/>
      <c r="FP1018" s="24"/>
      <c r="FQ1018" s="24"/>
      <c r="FR1018" s="24"/>
      <c r="FS1018" s="24"/>
      <c r="FT1018" s="24"/>
      <c r="FU1018" s="24"/>
      <c r="FV1018" s="24"/>
      <c r="FW1018" s="24"/>
      <c r="FX1018" s="24"/>
      <c r="FY1018" s="24"/>
      <c r="FZ1018" s="24"/>
      <c r="GA1018" s="24"/>
      <c r="GB1018" s="24"/>
      <c r="GC1018" s="24"/>
      <c r="GD1018" s="24"/>
      <c r="GE1018" s="24"/>
      <c r="GF1018" s="24"/>
      <c r="GG1018" s="24"/>
      <c r="GH1018" s="24"/>
      <c r="GI1018" s="24"/>
      <c r="GJ1018" s="24"/>
      <c r="GK1018" s="24"/>
      <c r="GL1018" s="24"/>
      <c r="GM1018" s="24"/>
      <c r="GN1018" s="24"/>
      <c r="GO1018" s="24"/>
      <c r="GP1018" s="24"/>
      <c r="GQ1018" s="24"/>
      <c r="GR1018" s="24"/>
      <c r="GS1018" s="24"/>
      <c r="GT1018" s="24"/>
      <c r="GU1018" s="24"/>
      <c r="GV1018" s="24"/>
      <c r="GW1018" s="24"/>
      <c r="GX1018" s="24"/>
      <c r="GY1018" s="24"/>
      <c r="GZ1018" s="24"/>
      <c r="HA1018" s="24"/>
      <c r="HB1018" s="24"/>
      <c r="HC1018" s="24"/>
      <c r="HD1018" s="24"/>
      <c r="HE1018" s="24"/>
      <c r="HF1018" s="24"/>
      <c r="HG1018" s="24"/>
      <c r="HH1018" s="24"/>
      <c r="HI1018" s="24"/>
      <c r="HJ1018" s="24"/>
      <c r="HK1018" s="24"/>
      <c r="HL1018" s="24"/>
      <c r="HM1018" s="24"/>
      <c r="HN1018" s="24"/>
      <c r="HO1018" s="24"/>
      <c r="HP1018" s="24"/>
      <c r="HQ1018" s="24"/>
      <c r="HR1018" s="24"/>
      <c r="HS1018" s="24"/>
      <c r="HT1018" s="24"/>
      <c r="HU1018" s="24"/>
      <c r="HV1018" s="24"/>
      <c r="HW1018" s="24"/>
      <c r="HX1018" s="24"/>
      <c r="HY1018" s="24"/>
      <c r="HZ1018" s="24"/>
      <c r="IA1018" s="24"/>
      <c r="IB1018" s="24"/>
      <c r="IC1018" s="24"/>
      <c r="ID1018" s="24"/>
      <c r="IE1018" s="24"/>
      <c r="IF1018" s="24"/>
      <c r="IG1018" s="24"/>
      <c r="IH1018" s="24"/>
      <c r="II1018" s="24"/>
      <c r="IJ1018" s="24"/>
      <c r="IK1018" s="24"/>
      <c r="IL1018" s="24"/>
      <c r="IM1018" s="24"/>
      <c r="IN1018" s="24"/>
      <c r="IO1018" s="24"/>
      <c r="IP1018" s="24"/>
      <c r="IQ1018" s="24"/>
      <c r="IR1018" s="24"/>
      <c r="IS1018" s="24"/>
      <c r="IT1018" s="24"/>
      <c r="IU1018" s="24"/>
      <c r="IV1018" s="24"/>
    </row>
    <row r="1019" spans="1:256" s="22" customFormat="1" ht="11.25">
      <c r="A1019" s="24"/>
      <c r="B1019" s="24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  <c r="CK1019" s="24"/>
      <c r="CL1019" s="24"/>
      <c r="CM1019" s="24"/>
      <c r="CN1019" s="24"/>
      <c r="CO1019" s="24"/>
      <c r="CP1019" s="24"/>
      <c r="CQ1019" s="24"/>
      <c r="CR1019" s="24"/>
      <c r="CS1019" s="24"/>
      <c r="CT1019" s="24"/>
      <c r="CU1019" s="24"/>
      <c r="CV1019" s="24"/>
      <c r="CW1019" s="24"/>
      <c r="CX1019" s="24"/>
      <c r="CY1019" s="24"/>
      <c r="CZ1019" s="24"/>
      <c r="DA1019" s="24"/>
      <c r="DB1019" s="24"/>
      <c r="DC1019" s="24"/>
      <c r="DD1019" s="24"/>
      <c r="DE1019" s="24"/>
      <c r="DF1019" s="24"/>
      <c r="DG1019" s="24"/>
      <c r="DH1019" s="24"/>
      <c r="DI1019" s="24"/>
      <c r="DJ1019" s="24"/>
      <c r="DK1019" s="24"/>
      <c r="DL1019" s="24"/>
      <c r="DM1019" s="24"/>
      <c r="DN1019" s="24"/>
      <c r="DO1019" s="24"/>
      <c r="DP1019" s="24"/>
      <c r="DQ1019" s="24"/>
      <c r="DR1019" s="24"/>
      <c r="DS1019" s="24"/>
      <c r="DT1019" s="24"/>
      <c r="DU1019" s="24"/>
      <c r="DV1019" s="24"/>
      <c r="DW1019" s="24"/>
      <c r="DX1019" s="24"/>
      <c r="DY1019" s="24"/>
      <c r="DZ1019" s="24"/>
      <c r="EA1019" s="24"/>
      <c r="EB1019" s="24"/>
      <c r="EC1019" s="24"/>
      <c r="ED1019" s="24"/>
      <c r="EE1019" s="24"/>
      <c r="EF1019" s="24"/>
      <c r="EG1019" s="24"/>
      <c r="EH1019" s="24"/>
      <c r="EI1019" s="24"/>
      <c r="EJ1019" s="24"/>
      <c r="EK1019" s="24"/>
      <c r="EL1019" s="24"/>
      <c r="EM1019" s="24"/>
      <c r="EN1019" s="24"/>
      <c r="EO1019" s="24"/>
      <c r="EP1019" s="24"/>
      <c r="EQ1019" s="24"/>
      <c r="ER1019" s="24"/>
      <c r="ES1019" s="24"/>
      <c r="ET1019" s="24"/>
      <c r="EU1019" s="24"/>
      <c r="EV1019" s="24"/>
      <c r="EW1019" s="24"/>
      <c r="EX1019" s="24"/>
      <c r="EY1019" s="24"/>
      <c r="EZ1019" s="24"/>
      <c r="FA1019" s="24"/>
      <c r="FB1019" s="24"/>
      <c r="FC1019" s="24"/>
      <c r="FD1019" s="24"/>
      <c r="FE1019" s="24"/>
      <c r="FF1019" s="24"/>
      <c r="FG1019" s="24"/>
      <c r="FH1019" s="24"/>
      <c r="FI1019" s="24"/>
      <c r="FJ1019" s="24"/>
      <c r="FK1019" s="24"/>
      <c r="FL1019" s="24"/>
      <c r="FM1019" s="24"/>
      <c r="FN1019" s="24"/>
      <c r="FO1019" s="24"/>
      <c r="FP1019" s="24"/>
      <c r="FQ1019" s="24"/>
      <c r="FR1019" s="24"/>
      <c r="FS1019" s="24"/>
      <c r="FT1019" s="24"/>
      <c r="FU1019" s="24"/>
      <c r="FV1019" s="24"/>
      <c r="FW1019" s="24"/>
      <c r="FX1019" s="24"/>
      <c r="FY1019" s="24"/>
      <c r="FZ1019" s="24"/>
      <c r="GA1019" s="24"/>
      <c r="GB1019" s="24"/>
      <c r="GC1019" s="24"/>
      <c r="GD1019" s="24"/>
      <c r="GE1019" s="24"/>
      <c r="GF1019" s="24"/>
      <c r="GG1019" s="24"/>
      <c r="GH1019" s="24"/>
      <c r="GI1019" s="24"/>
      <c r="GJ1019" s="24"/>
      <c r="GK1019" s="24"/>
      <c r="GL1019" s="24"/>
      <c r="GM1019" s="24"/>
      <c r="GN1019" s="24"/>
      <c r="GO1019" s="24"/>
      <c r="GP1019" s="24"/>
      <c r="GQ1019" s="24"/>
      <c r="GR1019" s="24"/>
      <c r="GS1019" s="24"/>
      <c r="GT1019" s="24"/>
      <c r="GU1019" s="24"/>
      <c r="GV1019" s="24"/>
      <c r="GW1019" s="24"/>
      <c r="GX1019" s="24"/>
      <c r="GY1019" s="24"/>
      <c r="GZ1019" s="24"/>
      <c r="HA1019" s="24"/>
      <c r="HB1019" s="24"/>
      <c r="HC1019" s="24"/>
      <c r="HD1019" s="24"/>
      <c r="HE1019" s="24"/>
      <c r="HF1019" s="24"/>
      <c r="HG1019" s="24"/>
      <c r="HH1019" s="24"/>
      <c r="HI1019" s="24"/>
      <c r="HJ1019" s="24"/>
      <c r="HK1019" s="24"/>
      <c r="HL1019" s="24"/>
      <c r="HM1019" s="24"/>
      <c r="HN1019" s="24"/>
      <c r="HO1019" s="24"/>
      <c r="HP1019" s="24"/>
      <c r="HQ1019" s="24"/>
      <c r="HR1019" s="24"/>
      <c r="HS1019" s="24"/>
      <c r="HT1019" s="24"/>
      <c r="HU1019" s="24"/>
      <c r="HV1019" s="24"/>
      <c r="HW1019" s="24"/>
      <c r="HX1019" s="24"/>
      <c r="HY1019" s="24"/>
      <c r="HZ1019" s="24"/>
      <c r="IA1019" s="24"/>
      <c r="IB1019" s="24"/>
      <c r="IC1019" s="24"/>
      <c r="ID1019" s="24"/>
      <c r="IE1019" s="24"/>
      <c r="IF1019" s="24"/>
      <c r="IG1019" s="24"/>
      <c r="IH1019" s="24"/>
      <c r="II1019" s="24"/>
      <c r="IJ1019" s="24"/>
      <c r="IK1019" s="24"/>
      <c r="IL1019" s="24"/>
      <c r="IM1019" s="24"/>
      <c r="IN1019" s="24"/>
      <c r="IO1019" s="24"/>
      <c r="IP1019" s="24"/>
      <c r="IQ1019" s="24"/>
      <c r="IR1019" s="24"/>
      <c r="IS1019" s="24"/>
      <c r="IT1019" s="24"/>
      <c r="IU1019" s="24"/>
      <c r="IV1019" s="24"/>
    </row>
    <row r="1020" spans="1:256" s="22" customFormat="1" ht="11.25">
      <c r="A1020" s="24"/>
      <c r="B1020" s="24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  <c r="CK1020" s="24"/>
      <c r="CL1020" s="24"/>
      <c r="CM1020" s="24"/>
      <c r="CN1020" s="24"/>
      <c r="CO1020" s="24"/>
      <c r="CP1020" s="24"/>
      <c r="CQ1020" s="24"/>
      <c r="CR1020" s="24"/>
      <c r="CS1020" s="24"/>
      <c r="CT1020" s="24"/>
      <c r="CU1020" s="24"/>
      <c r="CV1020" s="24"/>
      <c r="CW1020" s="24"/>
      <c r="CX1020" s="24"/>
      <c r="CY1020" s="24"/>
      <c r="CZ1020" s="24"/>
      <c r="DA1020" s="24"/>
      <c r="DB1020" s="24"/>
      <c r="DC1020" s="24"/>
      <c r="DD1020" s="24"/>
      <c r="DE1020" s="24"/>
      <c r="DF1020" s="24"/>
      <c r="DG1020" s="24"/>
      <c r="DH1020" s="24"/>
      <c r="DI1020" s="24"/>
      <c r="DJ1020" s="24"/>
      <c r="DK1020" s="24"/>
      <c r="DL1020" s="24"/>
      <c r="DM1020" s="24"/>
      <c r="DN1020" s="24"/>
      <c r="DO1020" s="24"/>
      <c r="DP1020" s="24"/>
      <c r="DQ1020" s="24"/>
      <c r="DR1020" s="24"/>
      <c r="DS1020" s="24"/>
      <c r="DT1020" s="24"/>
      <c r="DU1020" s="24"/>
      <c r="DV1020" s="24"/>
      <c r="DW1020" s="24"/>
      <c r="DX1020" s="24"/>
      <c r="DY1020" s="24"/>
      <c r="DZ1020" s="24"/>
      <c r="EA1020" s="24"/>
      <c r="EB1020" s="24"/>
      <c r="EC1020" s="24"/>
      <c r="ED1020" s="24"/>
      <c r="EE1020" s="24"/>
      <c r="EF1020" s="24"/>
      <c r="EG1020" s="24"/>
      <c r="EH1020" s="24"/>
      <c r="EI1020" s="24"/>
      <c r="EJ1020" s="24"/>
      <c r="EK1020" s="24"/>
      <c r="EL1020" s="24"/>
      <c r="EM1020" s="24"/>
      <c r="EN1020" s="24"/>
      <c r="EO1020" s="24"/>
      <c r="EP1020" s="24"/>
      <c r="EQ1020" s="24"/>
      <c r="ER1020" s="24"/>
      <c r="ES1020" s="24"/>
      <c r="ET1020" s="24"/>
      <c r="EU1020" s="24"/>
      <c r="EV1020" s="24"/>
      <c r="EW1020" s="24"/>
      <c r="EX1020" s="24"/>
      <c r="EY1020" s="24"/>
      <c r="EZ1020" s="24"/>
      <c r="FA1020" s="24"/>
      <c r="FB1020" s="24"/>
      <c r="FC1020" s="24"/>
      <c r="FD1020" s="24"/>
      <c r="FE1020" s="24"/>
      <c r="FF1020" s="24"/>
      <c r="FG1020" s="24"/>
      <c r="FH1020" s="24"/>
      <c r="FI1020" s="24"/>
      <c r="FJ1020" s="24"/>
      <c r="FK1020" s="24"/>
      <c r="FL1020" s="24"/>
      <c r="FM1020" s="24"/>
      <c r="FN1020" s="24"/>
      <c r="FO1020" s="24"/>
      <c r="FP1020" s="24"/>
      <c r="FQ1020" s="24"/>
      <c r="FR1020" s="24"/>
      <c r="FS1020" s="24"/>
      <c r="FT1020" s="24"/>
      <c r="FU1020" s="24"/>
      <c r="FV1020" s="24"/>
      <c r="FW1020" s="24"/>
      <c r="FX1020" s="24"/>
      <c r="FY1020" s="24"/>
      <c r="FZ1020" s="24"/>
      <c r="GA1020" s="24"/>
      <c r="GB1020" s="24"/>
      <c r="GC1020" s="24"/>
      <c r="GD1020" s="24"/>
      <c r="GE1020" s="24"/>
      <c r="GF1020" s="24"/>
      <c r="GG1020" s="24"/>
      <c r="GH1020" s="24"/>
      <c r="GI1020" s="24"/>
      <c r="GJ1020" s="24"/>
      <c r="GK1020" s="24"/>
      <c r="GL1020" s="24"/>
      <c r="GM1020" s="24"/>
      <c r="GN1020" s="24"/>
      <c r="GO1020" s="24"/>
      <c r="GP1020" s="24"/>
      <c r="GQ1020" s="24"/>
      <c r="GR1020" s="24"/>
      <c r="GS1020" s="24"/>
      <c r="GT1020" s="24"/>
      <c r="GU1020" s="24"/>
      <c r="GV1020" s="24"/>
      <c r="GW1020" s="24"/>
      <c r="GX1020" s="24"/>
      <c r="GY1020" s="24"/>
      <c r="GZ1020" s="24"/>
      <c r="HA1020" s="24"/>
      <c r="HB1020" s="24"/>
      <c r="HC1020" s="24"/>
      <c r="HD1020" s="24"/>
      <c r="HE1020" s="24"/>
      <c r="HF1020" s="24"/>
      <c r="HG1020" s="24"/>
      <c r="HH1020" s="24"/>
      <c r="HI1020" s="24"/>
      <c r="HJ1020" s="24"/>
      <c r="HK1020" s="24"/>
      <c r="HL1020" s="24"/>
      <c r="HM1020" s="24"/>
      <c r="HN1020" s="24"/>
      <c r="HO1020" s="24"/>
      <c r="HP1020" s="24"/>
      <c r="HQ1020" s="24"/>
      <c r="HR1020" s="24"/>
      <c r="HS1020" s="24"/>
      <c r="HT1020" s="24"/>
      <c r="HU1020" s="24"/>
      <c r="HV1020" s="24"/>
      <c r="HW1020" s="24"/>
      <c r="HX1020" s="24"/>
      <c r="HY1020" s="24"/>
      <c r="HZ1020" s="24"/>
      <c r="IA1020" s="24"/>
      <c r="IB1020" s="24"/>
      <c r="IC1020" s="24"/>
      <c r="ID1020" s="24"/>
      <c r="IE1020" s="24"/>
      <c r="IF1020" s="24"/>
      <c r="IG1020" s="24"/>
      <c r="IH1020" s="24"/>
      <c r="II1020" s="24"/>
      <c r="IJ1020" s="24"/>
      <c r="IK1020" s="24"/>
      <c r="IL1020" s="24"/>
      <c r="IM1020" s="24"/>
      <c r="IN1020" s="24"/>
      <c r="IO1020" s="24"/>
      <c r="IP1020" s="24"/>
      <c r="IQ1020" s="24"/>
      <c r="IR1020" s="24"/>
      <c r="IS1020" s="24"/>
      <c r="IT1020" s="24"/>
      <c r="IU1020" s="24"/>
      <c r="IV1020" s="24"/>
    </row>
    <row r="1021" spans="1:256" s="22" customFormat="1" ht="11.25">
      <c r="A1021" s="24"/>
      <c r="B1021" s="24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  <c r="CK1021" s="24"/>
      <c r="CL1021" s="24"/>
      <c r="CM1021" s="24"/>
      <c r="CN1021" s="24"/>
      <c r="CO1021" s="24"/>
      <c r="CP1021" s="24"/>
      <c r="CQ1021" s="24"/>
      <c r="CR1021" s="24"/>
      <c r="CS1021" s="24"/>
      <c r="CT1021" s="24"/>
      <c r="CU1021" s="24"/>
      <c r="CV1021" s="24"/>
      <c r="CW1021" s="24"/>
      <c r="CX1021" s="24"/>
      <c r="CY1021" s="24"/>
      <c r="CZ1021" s="24"/>
      <c r="DA1021" s="24"/>
      <c r="DB1021" s="24"/>
      <c r="DC1021" s="24"/>
      <c r="DD1021" s="24"/>
      <c r="DE1021" s="24"/>
      <c r="DF1021" s="24"/>
      <c r="DG1021" s="24"/>
      <c r="DH1021" s="24"/>
      <c r="DI1021" s="24"/>
      <c r="DJ1021" s="24"/>
      <c r="DK1021" s="24"/>
      <c r="DL1021" s="24"/>
      <c r="DM1021" s="24"/>
      <c r="DN1021" s="24"/>
      <c r="DO1021" s="24"/>
      <c r="DP1021" s="24"/>
      <c r="DQ1021" s="24"/>
      <c r="DR1021" s="24"/>
      <c r="DS1021" s="24"/>
      <c r="DT1021" s="24"/>
      <c r="DU1021" s="24"/>
      <c r="DV1021" s="24"/>
      <c r="DW1021" s="24"/>
      <c r="DX1021" s="24"/>
      <c r="DY1021" s="24"/>
      <c r="DZ1021" s="24"/>
      <c r="EA1021" s="24"/>
      <c r="EB1021" s="24"/>
      <c r="EC1021" s="24"/>
      <c r="ED1021" s="24"/>
      <c r="EE1021" s="24"/>
      <c r="EF1021" s="24"/>
      <c r="EG1021" s="24"/>
      <c r="EH1021" s="24"/>
      <c r="EI1021" s="24"/>
      <c r="EJ1021" s="24"/>
      <c r="EK1021" s="24"/>
      <c r="EL1021" s="24"/>
      <c r="EM1021" s="24"/>
      <c r="EN1021" s="24"/>
      <c r="EO1021" s="24"/>
      <c r="EP1021" s="24"/>
      <c r="EQ1021" s="24"/>
      <c r="ER1021" s="24"/>
      <c r="ES1021" s="24"/>
      <c r="ET1021" s="24"/>
      <c r="EU1021" s="24"/>
      <c r="EV1021" s="24"/>
      <c r="EW1021" s="24"/>
      <c r="EX1021" s="24"/>
      <c r="EY1021" s="24"/>
      <c r="EZ1021" s="24"/>
      <c r="FA1021" s="24"/>
      <c r="FB1021" s="24"/>
      <c r="FC1021" s="24"/>
      <c r="FD1021" s="24"/>
      <c r="FE1021" s="24"/>
      <c r="FF1021" s="24"/>
      <c r="FG1021" s="24"/>
      <c r="FH1021" s="24"/>
      <c r="FI1021" s="24"/>
      <c r="FJ1021" s="24"/>
      <c r="FK1021" s="24"/>
      <c r="FL1021" s="24"/>
      <c r="FM1021" s="24"/>
      <c r="FN1021" s="24"/>
      <c r="FO1021" s="24"/>
      <c r="FP1021" s="24"/>
      <c r="FQ1021" s="24"/>
      <c r="FR1021" s="24"/>
      <c r="FS1021" s="24"/>
      <c r="FT1021" s="24"/>
      <c r="FU1021" s="24"/>
      <c r="FV1021" s="24"/>
      <c r="FW1021" s="24"/>
      <c r="FX1021" s="24"/>
      <c r="FY1021" s="24"/>
      <c r="FZ1021" s="24"/>
      <c r="GA1021" s="24"/>
      <c r="GB1021" s="24"/>
      <c r="GC1021" s="24"/>
      <c r="GD1021" s="24"/>
      <c r="GE1021" s="24"/>
      <c r="GF1021" s="24"/>
      <c r="GG1021" s="24"/>
      <c r="GH1021" s="24"/>
      <c r="GI1021" s="24"/>
      <c r="GJ1021" s="24"/>
      <c r="GK1021" s="24"/>
      <c r="GL1021" s="24"/>
      <c r="GM1021" s="24"/>
      <c r="GN1021" s="24"/>
      <c r="GO1021" s="24"/>
      <c r="GP1021" s="24"/>
      <c r="GQ1021" s="24"/>
      <c r="GR1021" s="24"/>
      <c r="GS1021" s="24"/>
      <c r="GT1021" s="24"/>
      <c r="GU1021" s="24"/>
      <c r="GV1021" s="24"/>
      <c r="GW1021" s="24"/>
      <c r="GX1021" s="24"/>
      <c r="GY1021" s="24"/>
      <c r="GZ1021" s="24"/>
      <c r="HA1021" s="24"/>
      <c r="HB1021" s="24"/>
      <c r="HC1021" s="24"/>
      <c r="HD1021" s="24"/>
      <c r="HE1021" s="24"/>
      <c r="HF1021" s="24"/>
      <c r="HG1021" s="24"/>
      <c r="HH1021" s="24"/>
      <c r="HI1021" s="24"/>
      <c r="HJ1021" s="24"/>
      <c r="HK1021" s="24"/>
      <c r="HL1021" s="24"/>
      <c r="HM1021" s="24"/>
      <c r="HN1021" s="24"/>
      <c r="HO1021" s="24"/>
      <c r="HP1021" s="24"/>
      <c r="HQ1021" s="24"/>
      <c r="HR1021" s="24"/>
      <c r="HS1021" s="24"/>
      <c r="HT1021" s="24"/>
      <c r="HU1021" s="24"/>
      <c r="HV1021" s="24"/>
      <c r="HW1021" s="24"/>
      <c r="HX1021" s="24"/>
      <c r="HY1021" s="24"/>
      <c r="HZ1021" s="24"/>
      <c r="IA1021" s="24"/>
      <c r="IB1021" s="24"/>
      <c r="IC1021" s="24"/>
      <c r="ID1021" s="24"/>
      <c r="IE1021" s="24"/>
      <c r="IF1021" s="24"/>
      <c r="IG1021" s="24"/>
      <c r="IH1021" s="24"/>
      <c r="II1021" s="24"/>
      <c r="IJ1021" s="24"/>
      <c r="IK1021" s="24"/>
      <c r="IL1021" s="24"/>
      <c r="IM1021" s="24"/>
      <c r="IN1021" s="24"/>
      <c r="IO1021" s="24"/>
      <c r="IP1021" s="24"/>
      <c r="IQ1021" s="24"/>
      <c r="IR1021" s="24"/>
      <c r="IS1021" s="24"/>
      <c r="IT1021" s="24"/>
      <c r="IU1021" s="24"/>
      <c r="IV1021" s="24"/>
    </row>
    <row r="1022" spans="1:256" s="22" customFormat="1" ht="11.25">
      <c r="A1022" s="24"/>
      <c r="B1022" s="24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  <c r="CK1022" s="24"/>
      <c r="CL1022" s="24"/>
      <c r="CM1022" s="24"/>
      <c r="CN1022" s="24"/>
      <c r="CO1022" s="24"/>
      <c r="CP1022" s="24"/>
      <c r="CQ1022" s="24"/>
      <c r="CR1022" s="24"/>
      <c r="CS1022" s="24"/>
      <c r="CT1022" s="24"/>
      <c r="CU1022" s="24"/>
      <c r="CV1022" s="24"/>
      <c r="CW1022" s="24"/>
      <c r="CX1022" s="24"/>
      <c r="CY1022" s="24"/>
      <c r="CZ1022" s="24"/>
      <c r="DA1022" s="24"/>
      <c r="DB1022" s="24"/>
      <c r="DC1022" s="24"/>
      <c r="DD1022" s="24"/>
      <c r="DE1022" s="24"/>
      <c r="DF1022" s="24"/>
      <c r="DG1022" s="24"/>
      <c r="DH1022" s="24"/>
      <c r="DI1022" s="24"/>
      <c r="DJ1022" s="24"/>
      <c r="DK1022" s="24"/>
      <c r="DL1022" s="24"/>
      <c r="DM1022" s="24"/>
      <c r="DN1022" s="24"/>
      <c r="DO1022" s="24"/>
      <c r="DP1022" s="24"/>
      <c r="DQ1022" s="24"/>
      <c r="DR1022" s="24"/>
      <c r="DS1022" s="24"/>
      <c r="DT1022" s="24"/>
      <c r="DU1022" s="24"/>
      <c r="DV1022" s="24"/>
      <c r="DW1022" s="24"/>
      <c r="DX1022" s="24"/>
      <c r="DY1022" s="24"/>
      <c r="DZ1022" s="24"/>
      <c r="EA1022" s="24"/>
      <c r="EB1022" s="24"/>
      <c r="EC1022" s="24"/>
      <c r="ED1022" s="24"/>
      <c r="EE1022" s="24"/>
      <c r="EF1022" s="24"/>
      <c r="EG1022" s="24"/>
      <c r="EH1022" s="24"/>
      <c r="EI1022" s="24"/>
      <c r="EJ1022" s="24"/>
      <c r="EK1022" s="24"/>
      <c r="EL1022" s="24"/>
      <c r="EM1022" s="24"/>
      <c r="EN1022" s="24"/>
      <c r="EO1022" s="24"/>
      <c r="EP1022" s="24"/>
      <c r="EQ1022" s="24"/>
      <c r="ER1022" s="24"/>
      <c r="ES1022" s="24"/>
      <c r="ET1022" s="24"/>
      <c r="EU1022" s="24"/>
      <c r="EV1022" s="24"/>
      <c r="EW1022" s="24"/>
      <c r="EX1022" s="24"/>
      <c r="EY1022" s="24"/>
      <c r="EZ1022" s="24"/>
      <c r="FA1022" s="24"/>
      <c r="FB1022" s="24"/>
      <c r="FC1022" s="24"/>
      <c r="FD1022" s="24"/>
      <c r="FE1022" s="24"/>
      <c r="FF1022" s="24"/>
      <c r="FG1022" s="24"/>
      <c r="FH1022" s="24"/>
      <c r="FI1022" s="24"/>
      <c r="FJ1022" s="24"/>
      <c r="FK1022" s="24"/>
      <c r="FL1022" s="24"/>
      <c r="FM1022" s="24"/>
      <c r="FN1022" s="24"/>
      <c r="FO1022" s="24"/>
      <c r="FP1022" s="24"/>
      <c r="FQ1022" s="24"/>
      <c r="FR1022" s="24"/>
      <c r="FS1022" s="24"/>
      <c r="FT1022" s="24"/>
      <c r="FU1022" s="24"/>
      <c r="FV1022" s="24"/>
      <c r="FW1022" s="24"/>
      <c r="FX1022" s="24"/>
      <c r="FY1022" s="24"/>
      <c r="FZ1022" s="24"/>
      <c r="GA1022" s="24"/>
      <c r="GB1022" s="24"/>
      <c r="GC1022" s="24"/>
      <c r="GD1022" s="24"/>
      <c r="GE1022" s="24"/>
      <c r="GF1022" s="24"/>
      <c r="GG1022" s="24"/>
      <c r="GH1022" s="24"/>
      <c r="GI1022" s="24"/>
      <c r="GJ1022" s="24"/>
      <c r="GK1022" s="24"/>
      <c r="GL1022" s="24"/>
      <c r="GM1022" s="24"/>
      <c r="GN1022" s="24"/>
      <c r="GO1022" s="24"/>
      <c r="GP1022" s="24"/>
      <c r="GQ1022" s="24"/>
      <c r="GR1022" s="24"/>
      <c r="GS1022" s="24"/>
      <c r="GT1022" s="24"/>
      <c r="GU1022" s="24"/>
      <c r="GV1022" s="24"/>
      <c r="GW1022" s="24"/>
      <c r="GX1022" s="24"/>
      <c r="GY1022" s="24"/>
      <c r="GZ1022" s="24"/>
      <c r="HA1022" s="24"/>
      <c r="HB1022" s="24"/>
      <c r="HC1022" s="24"/>
      <c r="HD1022" s="24"/>
      <c r="HE1022" s="24"/>
      <c r="HF1022" s="24"/>
      <c r="HG1022" s="24"/>
      <c r="HH1022" s="24"/>
      <c r="HI1022" s="24"/>
      <c r="HJ1022" s="24"/>
      <c r="HK1022" s="24"/>
      <c r="HL1022" s="24"/>
      <c r="HM1022" s="24"/>
      <c r="HN1022" s="24"/>
      <c r="HO1022" s="24"/>
      <c r="HP1022" s="24"/>
      <c r="HQ1022" s="24"/>
      <c r="HR1022" s="24"/>
      <c r="HS1022" s="24"/>
      <c r="HT1022" s="24"/>
      <c r="HU1022" s="24"/>
      <c r="HV1022" s="24"/>
      <c r="HW1022" s="24"/>
      <c r="HX1022" s="24"/>
      <c r="HY1022" s="24"/>
      <c r="HZ1022" s="24"/>
      <c r="IA1022" s="24"/>
      <c r="IB1022" s="24"/>
      <c r="IC1022" s="24"/>
      <c r="ID1022" s="24"/>
      <c r="IE1022" s="24"/>
      <c r="IF1022" s="24"/>
      <c r="IG1022" s="24"/>
      <c r="IH1022" s="24"/>
      <c r="II1022" s="24"/>
      <c r="IJ1022" s="24"/>
      <c r="IK1022" s="24"/>
      <c r="IL1022" s="24"/>
      <c r="IM1022" s="24"/>
      <c r="IN1022" s="24"/>
      <c r="IO1022" s="24"/>
      <c r="IP1022" s="24"/>
      <c r="IQ1022" s="24"/>
      <c r="IR1022" s="24"/>
      <c r="IS1022" s="24"/>
      <c r="IT1022" s="24"/>
      <c r="IU1022" s="24"/>
      <c r="IV1022" s="24"/>
    </row>
    <row r="1023" spans="1:256" s="22" customFormat="1" ht="11.25">
      <c r="A1023" s="24"/>
      <c r="B1023" s="24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  <c r="CK1023" s="24"/>
      <c r="CL1023" s="24"/>
      <c r="CM1023" s="24"/>
      <c r="CN1023" s="24"/>
      <c r="CO1023" s="24"/>
      <c r="CP1023" s="24"/>
      <c r="CQ1023" s="24"/>
      <c r="CR1023" s="24"/>
      <c r="CS1023" s="24"/>
      <c r="CT1023" s="24"/>
      <c r="CU1023" s="24"/>
      <c r="CV1023" s="24"/>
      <c r="CW1023" s="24"/>
      <c r="CX1023" s="24"/>
      <c r="CY1023" s="24"/>
      <c r="CZ1023" s="24"/>
      <c r="DA1023" s="24"/>
      <c r="DB1023" s="24"/>
      <c r="DC1023" s="24"/>
      <c r="DD1023" s="24"/>
      <c r="DE1023" s="24"/>
      <c r="DF1023" s="24"/>
      <c r="DG1023" s="24"/>
      <c r="DH1023" s="24"/>
      <c r="DI1023" s="24"/>
      <c r="DJ1023" s="24"/>
      <c r="DK1023" s="24"/>
      <c r="DL1023" s="24"/>
      <c r="DM1023" s="24"/>
      <c r="DN1023" s="24"/>
      <c r="DO1023" s="24"/>
      <c r="DP1023" s="24"/>
      <c r="DQ1023" s="24"/>
      <c r="DR1023" s="24"/>
      <c r="DS1023" s="24"/>
      <c r="DT1023" s="24"/>
      <c r="DU1023" s="24"/>
      <c r="DV1023" s="24"/>
      <c r="DW1023" s="24"/>
      <c r="DX1023" s="24"/>
      <c r="DY1023" s="24"/>
      <c r="DZ1023" s="24"/>
      <c r="EA1023" s="24"/>
      <c r="EB1023" s="24"/>
      <c r="EC1023" s="24"/>
      <c r="ED1023" s="24"/>
      <c r="EE1023" s="24"/>
      <c r="EF1023" s="24"/>
      <c r="EG1023" s="24"/>
      <c r="EH1023" s="24"/>
      <c r="EI1023" s="24"/>
      <c r="EJ1023" s="24"/>
      <c r="EK1023" s="24"/>
      <c r="EL1023" s="24"/>
      <c r="EM1023" s="24"/>
      <c r="EN1023" s="24"/>
      <c r="EO1023" s="24"/>
      <c r="EP1023" s="24"/>
      <c r="EQ1023" s="24"/>
      <c r="ER1023" s="24"/>
      <c r="ES1023" s="24"/>
      <c r="ET1023" s="24"/>
      <c r="EU1023" s="24"/>
      <c r="EV1023" s="24"/>
      <c r="EW1023" s="24"/>
      <c r="EX1023" s="24"/>
      <c r="EY1023" s="24"/>
      <c r="EZ1023" s="24"/>
      <c r="FA1023" s="24"/>
      <c r="FB1023" s="24"/>
      <c r="FC1023" s="24"/>
      <c r="FD1023" s="24"/>
      <c r="FE1023" s="24"/>
      <c r="FF1023" s="24"/>
      <c r="FG1023" s="24"/>
      <c r="FH1023" s="24"/>
      <c r="FI1023" s="24"/>
      <c r="FJ1023" s="24"/>
      <c r="FK1023" s="24"/>
      <c r="FL1023" s="24"/>
      <c r="FM1023" s="24"/>
      <c r="FN1023" s="24"/>
      <c r="FO1023" s="24"/>
      <c r="FP1023" s="24"/>
      <c r="FQ1023" s="24"/>
      <c r="FR1023" s="24"/>
      <c r="FS1023" s="24"/>
      <c r="FT1023" s="24"/>
      <c r="FU1023" s="24"/>
      <c r="FV1023" s="24"/>
      <c r="FW1023" s="24"/>
      <c r="FX1023" s="24"/>
      <c r="FY1023" s="24"/>
      <c r="FZ1023" s="24"/>
      <c r="GA1023" s="24"/>
      <c r="GB1023" s="24"/>
      <c r="GC1023" s="24"/>
      <c r="GD1023" s="24"/>
      <c r="GE1023" s="24"/>
      <c r="GF1023" s="24"/>
      <c r="GG1023" s="24"/>
      <c r="GH1023" s="24"/>
      <c r="GI1023" s="24"/>
      <c r="GJ1023" s="24"/>
      <c r="GK1023" s="24"/>
      <c r="GL1023" s="24"/>
      <c r="GM1023" s="24"/>
      <c r="GN1023" s="24"/>
      <c r="GO1023" s="24"/>
      <c r="GP1023" s="24"/>
      <c r="GQ1023" s="24"/>
      <c r="GR1023" s="24"/>
      <c r="GS1023" s="24"/>
      <c r="GT1023" s="24"/>
      <c r="GU1023" s="24"/>
      <c r="GV1023" s="24"/>
      <c r="GW1023" s="24"/>
      <c r="GX1023" s="24"/>
      <c r="GY1023" s="24"/>
      <c r="GZ1023" s="24"/>
      <c r="HA1023" s="24"/>
      <c r="HB1023" s="24"/>
      <c r="HC1023" s="24"/>
      <c r="HD1023" s="24"/>
      <c r="HE1023" s="24"/>
      <c r="HF1023" s="24"/>
      <c r="HG1023" s="24"/>
      <c r="HH1023" s="24"/>
      <c r="HI1023" s="24"/>
      <c r="HJ1023" s="24"/>
      <c r="HK1023" s="24"/>
      <c r="HL1023" s="24"/>
      <c r="HM1023" s="24"/>
      <c r="HN1023" s="24"/>
      <c r="HO1023" s="24"/>
      <c r="HP1023" s="24"/>
      <c r="HQ1023" s="24"/>
      <c r="HR1023" s="24"/>
      <c r="HS1023" s="24"/>
      <c r="HT1023" s="24"/>
      <c r="HU1023" s="24"/>
      <c r="HV1023" s="24"/>
      <c r="HW1023" s="24"/>
      <c r="HX1023" s="24"/>
      <c r="HY1023" s="24"/>
      <c r="HZ1023" s="24"/>
      <c r="IA1023" s="24"/>
      <c r="IB1023" s="24"/>
      <c r="IC1023" s="24"/>
      <c r="ID1023" s="24"/>
      <c r="IE1023" s="24"/>
      <c r="IF1023" s="24"/>
      <c r="IG1023" s="24"/>
      <c r="IH1023" s="24"/>
      <c r="II1023" s="24"/>
      <c r="IJ1023" s="24"/>
      <c r="IK1023" s="24"/>
      <c r="IL1023" s="24"/>
      <c r="IM1023" s="24"/>
      <c r="IN1023" s="24"/>
      <c r="IO1023" s="24"/>
      <c r="IP1023" s="24"/>
      <c r="IQ1023" s="24"/>
      <c r="IR1023" s="24"/>
      <c r="IS1023" s="24"/>
      <c r="IT1023" s="24"/>
      <c r="IU1023" s="24"/>
      <c r="IV1023" s="24"/>
    </row>
    <row r="1024" spans="1:256" s="22" customFormat="1" ht="11.25">
      <c r="A1024" s="24"/>
      <c r="B1024" s="24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  <c r="CK1024" s="24"/>
      <c r="CL1024" s="24"/>
      <c r="CM1024" s="24"/>
      <c r="CN1024" s="24"/>
      <c r="CO1024" s="24"/>
      <c r="CP1024" s="24"/>
      <c r="CQ1024" s="24"/>
      <c r="CR1024" s="24"/>
      <c r="CS1024" s="24"/>
      <c r="CT1024" s="24"/>
      <c r="CU1024" s="24"/>
      <c r="CV1024" s="24"/>
      <c r="CW1024" s="24"/>
      <c r="CX1024" s="24"/>
      <c r="CY1024" s="24"/>
      <c r="CZ1024" s="24"/>
      <c r="DA1024" s="24"/>
      <c r="DB1024" s="24"/>
      <c r="DC1024" s="24"/>
      <c r="DD1024" s="24"/>
      <c r="DE1024" s="24"/>
      <c r="DF1024" s="24"/>
      <c r="DG1024" s="24"/>
      <c r="DH1024" s="24"/>
      <c r="DI1024" s="24"/>
      <c r="DJ1024" s="24"/>
      <c r="DK1024" s="24"/>
      <c r="DL1024" s="24"/>
      <c r="DM1024" s="24"/>
      <c r="DN1024" s="24"/>
      <c r="DO1024" s="24"/>
      <c r="DP1024" s="24"/>
      <c r="DQ1024" s="24"/>
      <c r="DR1024" s="24"/>
      <c r="DS1024" s="24"/>
      <c r="DT1024" s="24"/>
      <c r="DU1024" s="24"/>
      <c r="DV1024" s="24"/>
      <c r="DW1024" s="24"/>
      <c r="DX1024" s="24"/>
      <c r="DY1024" s="24"/>
      <c r="DZ1024" s="24"/>
      <c r="EA1024" s="24"/>
      <c r="EB1024" s="24"/>
      <c r="EC1024" s="24"/>
      <c r="ED1024" s="24"/>
      <c r="EE1024" s="24"/>
      <c r="EF1024" s="24"/>
      <c r="EG1024" s="24"/>
      <c r="EH1024" s="24"/>
      <c r="EI1024" s="24"/>
      <c r="EJ1024" s="24"/>
      <c r="EK1024" s="24"/>
      <c r="EL1024" s="24"/>
      <c r="EM1024" s="24"/>
      <c r="EN1024" s="24"/>
      <c r="EO1024" s="24"/>
      <c r="EP1024" s="24"/>
      <c r="EQ1024" s="24"/>
      <c r="ER1024" s="24"/>
      <c r="ES1024" s="24"/>
      <c r="ET1024" s="24"/>
      <c r="EU1024" s="24"/>
      <c r="EV1024" s="24"/>
      <c r="EW1024" s="24"/>
      <c r="EX1024" s="24"/>
      <c r="EY1024" s="24"/>
      <c r="EZ1024" s="24"/>
      <c r="FA1024" s="24"/>
      <c r="FB1024" s="24"/>
      <c r="FC1024" s="24"/>
      <c r="FD1024" s="24"/>
      <c r="FE1024" s="24"/>
      <c r="FF1024" s="24"/>
      <c r="FG1024" s="24"/>
      <c r="FH1024" s="24"/>
      <c r="FI1024" s="24"/>
      <c r="FJ1024" s="24"/>
      <c r="FK1024" s="24"/>
      <c r="FL1024" s="24"/>
      <c r="FM1024" s="24"/>
      <c r="FN1024" s="24"/>
      <c r="FO1024" s="24"/>
      <c r="FP1024" s="24"/>
      <c r="FQ1024" s="24"/>
      <c r="FR1024" s="24"/>
      <c r="FS1024" s="24"/>
      <c r="FT1024" s="24"/>
      <c r="FU1024" s="24"/>
      <c r="FV1024" s="24"/>
      <c r="FW1024" s="24"/>
      <c r="FX1024" s="24"/>
      <c r="FY1024" s="24"/>
      <c r="FZ1024" s="24"/>
      <c r="GA1024" s="24"/>
      <c r="GB1024" s="24"/>
      <c r="GC1024" s="24"/>
      <c r="GD1024" s="24"/>
      <c r="GE1024" s="24"/>
      <c r="GF1024" s="24"/>
      <c r="GG1024" s="24"/>
      <c r="GH1024" s="24"/>
      <c r="GI1024" s="24"/>
      <c r="GJ1024" s="24"/>
      <c r="GK1024" s="24"/>
      <c r="GL1024" s="24"/>
      <c r="GM1024" s="24"/>
      <c r="GN1024" s="24"/>
      <c r="GO1024" s="24"/>
      <c r="GP1024" s="24"/>
      <c r="GQ1024" s="24"/>
      <c r="GR1024" s="24"/>
      <c r="GS1024" s="24"/>
      <c r="GT1024" s="24"/>
      <c r="GU1024" s="24"/>
      <c r="GV1024" s="24"/>
      <c r="GW1024" s="24"/>
      <c r="GX1024" s="24"/>
      <c r="GY1024" s="24"/>
      <c r="GZ1024" s="24"/>
      <c r="HA1024" s="24"/>
      <c r="HB1024" s="24"/>
      <c r="HC1024" s="24"/>
      <c r="HD1024" s="24"/>
      <c r="HE1024" s="24"/>
      <c r="HF1024" s="24"/>
      <c r="HG1024" s="24"/>
      <c r="HH1024" s="24"/>
      <c r="HI1024" s="24"/>
      <c r="HJ1024" s="24"/>
      <c r="HK1024" s="24"/>
      <c r="HL1024" s="24"/>
      <c r="HM1024" s="24"/>
      <c r="HN1024" s="24"/>
      <c r="HO1024" s="24"/>
      <c r="HP1024" s="24"/>
      <c r="HQ1024" s="24"/>
      <c r="HR1024" s="24"/>
      <c r="HS1024" s="24"/>
      <c r="HT1024" s="24"/>
      <c r="HU1024" s="24"/>
      <c r="HV1024" s="24"/>
      <c r="HW1024" s="24"/>
      <c r="HX1024" s="24"/>
      <c r="HY1024" s="24"/>
      <c r="HZ1024" s="24"/>
      <c r="IA1024" s="24"/>
      <c r="IB1024" s="24"/>
      <c r="IC1024" s="24"/>
      <c r="ID1024" s="24"/>
      <c r="IE1024" s="24"/>
      <c r="IF1024" s="24"/>
      <c r="IG1024" s="24"/>
      <c r="IH1024" s="24"/>
      <c r="II1024" s="24"/>
      <c r="IJ1024" s="24"/>
      <c r="IK1024" s="24"/>
      <c r="IL1024" s="24"/>
      <c r="IM1024" s="24"/>
      <c r="IN1024" s="24"/>
      <c r="IO1024" s="24"/>
      <c r="IP1024" s="24"/>
      <c r="IQ1024" s="24"/>
      <c r="IR1024" s="24"/>
      <c r="IS1024" s="24"/>
      <c r="IT1024" s="24"/>
      <c r="IU1024" s="24"/>
      <c r="IV1024" s="24"/>
    </row>
    <row r="1025" spans="1:256" s="22" customFormat="1" ht="11.25">
      <c r="A1025" s="24"/>
      <c r="B1025" s="24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  <c r="CK1025" s="24"/>
      <c r="CL1025" s="24"/>
      <c r="CM1025" s="24"/>
      <c r="CN1025" s="24"/>
      <c r="CO1025" s="24"/>
      <c r="CP1025" s="24"/>
      <c r="CQ1025" s="24"/>
      <c r="CR1025" s="24"/>
      <c r="CS1025" s="24"/>
      <c r="CT1025" s="24"/>
      <c r="CU1025" s="24"/>
      <c r="CV1025" s="24"/>
      <c r="CW1025" s="24"/>
      <c r="CX1025" s="24"/>
      <c r="CY1025" s="24"/>
      <c r="CZ1025" s="24"/>
      <c r="DA1025" s="24"/>
      <c r="DB1025" s="24"/>
      <c r="DC1025" s="24"/>
      <c r="DD1025" s="24"/>
      <c r="DE1025" s="24"/>
      <c r="DF1025" s="24"/>
      <c r="DG1025" s="24"/>
      <c r="DH1025" s="24"/>
      <c r="DI1025" s="24"/>
      <c r="DJ1025" s="24"/>
      <c r="DK1025" s="24"/>
      <c r="DL1025" s="24"/>
      <c r="DM1025" s="24"/>
      <c r="DN1025" s="24"/>
      <c r="DO1025" s="24"/>
      <c r="DP1025" s="24"/>
      <c r="DQ1025" s="24"/>
      <c r="DR1025" s="24"/>
      <c r="DS1025" s="24"/>
      <c r="DT1025" s="24"/>
      <c r="DU1025" s="24"/>
      <c r="DV1025" s="24"/>
      <c r="DW1025" s="24"/>
      <c r="DX1025" s="24"/>
      <c r="DY1025" s="24"/>
      <c r="DZ1025" s="24"/>
      <c r="EA1025" s="24"/>
      <c r="EB1025" s="24"/>
      <c r="EC1025" s="24"/>
      <c r="ED1025" s="24"/>
      <c r="EE1025" s="24"/>
      <c r="EF1025" s="24"/>
      <c r="EG1025" s="24"/>
      <c r="EH1025" s="24"/>
      <c r="EI1025" s="24"/>
      <c r="EJ1025" s="24"/>
      <c r="EK1025" s="24"/>
      <c r="EL1025" s="24"/>
      <c r="EM1025" s="24"/>
      <c r="EN1025" s="24"/>
      <c r="EO1025" s="24"/>
      <c r="EP1025" s="24"/>
      <c r="EQ1025" s="24"/>
      <c r="ER1025" s="24"/>
      <c r="ES1025" s="24"/>
      <c r="ET1025" s="24"/>
      <c r="EU1025" s="24"/>
      <c r="EV1025" s="24"/>
      <c r="EW1025" s="24"/>
      <c r="EX1025" s="24"/>
      <c r="EY1025" s="24"/>
      <c r="EZ1025" s="24"/>
      <c r="FA1025" s="24"/>
      <c r="FB1025" s="24"/>
      <c r="FC1025" s="24"/>
      <c r="FD1025" s="24"/>
      <c r="FE1025" s="24"/>
      <c r="FF1025" s="24"/>
      <c r="FG1025" s="24"/>
      <c r="FH1025" s="24"/>
      <c r="FI1025" s="24"/>
      <c r="FJ1025" s="24"/>
      <c r="FK1025" s="24"/>
      <c r="FL1025" s="24"/>
      <c r="FM1025" s="24"/>
      <c r="FN1025" s="24"/>
      <c r="FO1025" s="24"/>
      <c r="FP1025" s="24"/>
      <c r="FQ1025" s="24"/>
      <c r="FR1025" s="24"/>
      <c r="FS1025" s="24"/>
      <c r="FT1025" s="24"/>
      <c r="FU1025" s="24"/>
      <c r="FV1025" s="24"/>
      <c r="FW1025" s="24"/>
      <c r="FX1025" s="24"/>
      <c r="FY1025" s="24"/>
      <c r="FZ1025" s="24"/>
      <c r="GA1025" s="24"/>
      <c r="GB1025" s="24"/>
      <c r="GC1025" s="24"/>
      <c r="GD1025" s="24"/>
      <c r="GE1025" s="24"/>
      <c r="GF1025" s="24"/>
      <c r="GG1025" s="24"/>
      <c r="GH1025" s="24"/>
      <c r="GI1025" s="24"/>
      <c r="GJ1025" s="24"/>
      <c r="GK1025" s="24"/>
      <c r="GL1025" s="24"/>
      <c r="GM1025" s="24"/>
      <c r="GN1025" s="24"/>
      <c r="GO1025" s="24"/>
      <c r="GP1025" s="24"/>
      <c r="GQ1025" s="24"/>
      <c r="GR1025" s="24"/>
      <c r="GS1025" s="24"/>
      <c r="GT1025" s="24"/>
      <c r="GU1025" s="24"/>
      <c r="GV1025" s="24"/>
      <c r="GW1025" s="24"/>
      <c r="GX1025" s="24"/>
      <c r="GY1025" s="24"/>
      <c r="GZ1025" s="24"/>
      <c r="HA1025" s="24"/>
      <c r="HB1025" s="24"/>
      <c r="HC1025" s="24"/>
      <c r="HD1025" s="24"/>
      <c r="HE1025" s="24"/>
      <c r="HF1025" s="24"/>
      <c r="HG1025" s="24"/>
      <c r="HH1025" s="24"/>
      <c r="HI1025" s="24"/>
      <c r="HJ1025" s="24"/>
      <c r="HK1025" s="24"/>
      <c r="HL1025" s="24"/>
      <c r="HM1025" s="24"/>
      <c r="HN1025" s="24"/>
      <c r="HO1025" s="24"/>
      <c r="HP1025" s="24"/>
      <c r="HQ1025" s="24"/>
      <c r="HR1025" s="24"/>
      <c r="HS1025" s="24"/>
      <c r="HT1025" s="24"/>
      <c r="HU1025" s="24"/>
      <c r="HV1025" s="24"/>
      <c r="HW1025" s="24"/>
      <c r="HX1025" s="24"/>
      <c r="HY1025" s="24"/>
      <c r="HZ1025" s="24"/>
      <c r="IA1025" s="24"/>
      <c r="IB1025" s="24"/>
      <c r="IC1025" s="24"/>
      <c r="ID1025" s="24"/>
      <c r="IE1025" s="24"/>
      <c r="IF1025" s="24"/>
      <c r="IG1025" s="24"/>
      <c r="IH1025" s="24"/>
      <c r="II1025" s="24"/>
      <c r="IJ1025" s="24"/>
      <c r="IK1025" s="24"/>
      <c r="IL1025" s="24"/>
      <c r="IM1025" s="24"/>
      <c r="IN1025" s="24"/>
      <c r="IO1025" s="24"/>
      <c r="IP1025" s="24"/>
      <c r="IQ1025" s="24"/>
      <c r="IR1025" s="24"/>
      <c r="IS1025" s="24"/>
      <c r="IT1025" s="24"/>
      <c r="IU1025" s="24"/>
      <c r="IV1025" s="24"/>
    </row>
    <row r="1026" spans="1:256" s="22" customFormat="1" ht="11.25">
      <c r="A1026" s="24"/>
      <c r="B1026" s="24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  <c r="CK1026" s="24"/>
      <c r="CL1026" s="24"/>
      <c r="CM1026" s="24"/>
      <c r="CN1026" s="24"/>
      <c r="CO1026" s="24"/>
      <c r="CP1026" s="24"/>
      <c r="CQ1026" s="24"/>
      <c r="CR1026" s="24"/>
      <c r="CS1026" s="24"/>
      <c r="CT1026" s="24"/>
      <c r="CU1026" s="24"/>
      <c r="CV1026" s="24"/>
      <c r="CW1026" s="24"/>
      <c r="CX1026" s="24"/>
      <c r="CY1026" s="24"/>
      <c r="CZ1026" s="24"/>
      <c r="DA1026" s="24"/>
      <c r="DB1026" s="24"/>
      <c r="DC1026" s="24"/>
      <c r="DD1026" s="24"/>
      <c r="DE1026" s="24"/>
      <c r="DF1026" s="24"/>
      <c r="DG1026" s="24"/>
      <c r="DH1026" s="24"/>
      <c r="DI1026" s="24"/>
      <c r="DJ1026" s="24"/>
      <c r="DK1026" s="24"/>
      <c r="DL1026" s="24"/>
      <c r="DM1026" s="24"/>
      <c r="DN1026" s="24"/>
      <c r="DO1026" s="24"/>
      <c r="DP1026" s="24"/>
      <c r="DQ1026" s="24"/>
      <c r="DR1026" s="24"/>
      <c r="DS1026" s="24"/>
      <c r="DT1026" s="24"/>
      <c r="DU1026" s="24"/>
      <c r="DV1026" s="24"/>
      <c r="DW1026" s="24"/>
      <c r="DX1026" s="24"/>
      <c r="DY1026" s="24"/>
      <c r="DZ1026" s="24"/>
      <c r="EA1026" s="24"/>
      <c r="EB1026" s="24"/>
      <c r="EC1026" s="24"/>
      <c r="ED1026" s="24"/>
      <c r="EE1026" s="24"/>
      <c r="EF1026" s="24"/>
      <c r="EG1026" s="24"/>
      <c r="EH1026" s="24"/>
      <c r="EI1026" s="24"/>
      <c r="EJ1026" s="24"/>
      <c r="EK1026" s="24"/>
      <c r="EL1026" s="24"/>
      <c r="EM1026" s="24"/>
      <c r="EN1026" s="24"/>
      <c r="EO1026" s="24"/>
      <c r="EP1026" s="24"/>
      <c r="EQ1026" s="24"/>
      <c r="ER1026" s="24"/>
      <c r="ES1026" s="24"/>
      <c r="ET1026" s="24"/>
      <c r="EU1026" s="24"/>
      <c r="EV1026" s="24"/>
      <c r="EW1026" s="24"/>
      <c r="EX1026" s="24"/>
      <c r="EY1026" s="24"/>
      <c r="EZ1026" s="24"/>
      <c r="FA1026" s="24"/>
      <c r="FB1026" s="24"/>
      <c r="FC1026" s="24"/>
      <c r="FD1026" s="24"/>
      <c r="FE1026" s="24"/>
      <c r="FF1026" s="24"/>
      <c r="FG1026" s="24"/>
      <c r="FH1026" s="24"/>
      <c r="FI1026" s="24"/>
      <c r="FJ1026" s="24"/>
      <c r="FK1026" s="24"/>
      <c r="FL1026" s="24"/>
      <c r="FM1026" s="24"/>
      <c r="FN1026" s="24"/>
      <c r="FO1026" s="24"/>
      <c r="FP1026" s="24"/>
      <c r="FQ1026" s="24"/>
      <c r="FR1026" s="24"/>
      <c r="FS1026" s="24"/>
      <c r="FT1026" s="24"/>
      <c r="FU1026" s="24"/>
      <c r="FV1026" s="24"/>
      <c r="FW1026" s="24"/>
      <c r="FX1026" s="24"/>
      <c r="FY1026" s="24"/>
      <c r="FZ1026" s="24"/>
      <c r="GA1026" s="24"/>
      <c r="GB1026" s="24"/>
      <c r="GC1026" s="24"/>
      <c r="GD1026" s="24"/>
      <c r="GE1026" s="24"/>
      <c r="GF1026" s="24"/>
      <c r="GG1026" s="24"/>
      <c r="GH1026" s="24"/>
      <c r="GI1026" s="24"/>
      <c r="GJ1026" s="24"/>
      <c r="GK1026" s="24"/>
      <c r="GL1026" s="24"/>
      <c r="GM1026" s="24"/>
      <c r="GN1026" s="24"/>
      <c r="GO1026" s="24"/>
      <c r="GP1026" s="24"/>
      <c r="GQ1026" s="24"/>
      <c r="GR1026" s="24"/>
      <c r="GS1026" s="24"/>
      <c r="GT1026" s="24"/>
      <c r="GU1026" s="24"/>
      <c r="GV1026" s="24"/>
      <c r="GW1026" s="24"/>
      <c r="GX1026" s="24"/>
      <c r="GY1026" s="24"/>
      <c r="GZ1026" s="24"/>
      <c r="HA1026" s="24"/>
      <c r="HB1026" s="24"/>
      <c r="HC1026" s="24"/>
      <c r="HD1026" s="24"/>
      <c r="HE1026" s="24"/>
      <c r="HF1026" s="24"/>
      <c r="HG1026" s="24"/>
      <c r="HH1026" s="24"/>
      <c r="HI1026" s="24"/>
      <c r="HJ1026" s="24"/>
      <c r="HK1026" s="24"/>
      <c r="HL1026" s="24"/>
      <c r="HM1026" s="24"/>
      <c r="HN1026" s="24"/>
      <c r="HO1026" s="24"/>
      <c r="HP1026" s="24"/>
      <c r="HQ1026" s="24"/>
      <c r="HR1026" s="24"/>
      <c r="HS1026" s="24"/>
      <c r="HT1026" s="24"/>
      <c r="HU1026" s="24"/>
      <c r="HV1026" s="24"/>
      <c r="HW1026" s="24"/>
      <c r="HX1026" s="24"/>
      <c r="HY1026" s="24"/>
      <c r="HZ1026" s="24"/>
      <c r="IA1026" s="24"/>
      <c r="IB1026" s="24"/>
      <c r="IC1026" s="24"/>
      <c r="ID1026" s="24"/>
      <c r="IE1026" s="24"/>
      <c r="IF1026" s="24"/>
      <c r="IG1026" s="24"/>
      <c r="IH1026" s="24"/>
      <c r="II1026" s="24"/>
      <c r="IJ1026" s="24"/>
      <c r="IK1026" s="24"/>
      <c r="IL1026" s="24"/>
      <c r="IM1026" s="24"/>
      <c r="IN1026" s="24"/>
      <c r="IO1026" s="24"/>
      <c r="IP1026" s="24"/>
      <c r="IQ1026" s="24"/>
      <c r="IR1026" s="24"/>
      <c r="IS1026" s="24"/>
      <c r="IT1026" s="24"/>
      <c r="IU1026" s="24"/>
      <c r="IV1026" s="24"/>
    </row>
    <row r="1027" spans="1:256" s="22" customFormat="1" ht="11.25">
      <c r="A1027" s="24"/>
      <c r="B1027" s="24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  <c r="CK1027" s="24"/>
      <c r="CL1027" s="24"/>
      <c r="CM1027" s="24"/>
      <c r="CN1027" s="24"/>
      <c r="CO1027" s="24"/>
      <c r="CP1027" s="24"/>
      <c r="CQ1027" s="24"/>
      <c r="CR1027" s="24"/>
      <c r="CS1027" s="24"/>
      <c r="CT1027" s="24"/>
      <c r="CU1027" s="24"/>
      <c r="CV1027" s="24"/>
      <c r="CW1027" s="24"/>
      <c r="CX1027" s="24"/>
      <c r="CY1027" s="24"/>
      <c r="CZ1027" s="24"/>
      <c r="DA1027" s="24"/>
      <c r="DB1027" s="24"/>
      <c r="DC1027" s="24"/>
      <c r="DD1027" s="24"/>
      <c r="DE1027" s="24"/>
      <c r="DF1027" s="24"/>
      <c r="DG1027" s="24"/>
      <c r="DH1027" s="24"/>
      <c r="DI1027" s="24"/>
      <c r="DJ1027" s="24"/>
      <c r="DK1027" s="24"/>
      <c r="DL1027" s="24"/>
      <c r="DM1027" s="24"/>
      <c r="DN1027" s="24"/>
      <c r="DO1027" s="24"/>
      <c r="DP1027" s="24"/>
      <c r="DQ1027" s="24"/>
      <c r="DR1027" s="24"/>
      <c r="DS1027" s="24"/>
      <c r="DT1027" s="24"/>
      <c r="DU1027" s="24"/>
      <c r="DV1027" s="24"/>
      <c r="DW1027" s="24"/>
      <c r="DX1027" s="24"/>
      <c r="DY1027" s="24"/>
      <c r="DZ1027" s="24"/>
      <c r="EA1027" s="24"/>
      <c r="EB1027" s="24"/>
      <c r="EC1027" s="24"/>
      <c r="ED1027" s="24"/>
      <c r="EE1027" s="24"/>
      <c r="EF1027" s="24"/>
      <c r="EG1027" s="24"/>
      <c r="EH1027" s="24"/>
      <c r="EI1027" s="24"/>
      <c r="EJ1027" s="24"/>
      <c r="EK1027" s="24"/>
      <c r="EL1027" s="24"/>
      <c r="EM1027" s="24"/>
      <c r="EN1027" s="24"/>
      <c r="EO1027" s="24"/>
      <c r="EP1027" s="24"/>
      <c r="EQ1027" s="24"/>
      <c r="ER1027" s="24"/>
      <c r="ES1027" s="24"/>
      <c r="ET1027" s="24"/>
      <c r="EU1027" s="24"/>
      <c r="EV1027" s="24"/>
      <c r="EW1027" s="24"/>
      <c r="EX1027" s="24"/>
      <c r="EY1027" s="24"/>
      <c r="EZ1027" s="24"/>
      <c r="FA1027" s="24"/>
      <c r="FB1027" s="24"/>
      <c r="FC1027" s="24"/>
      <c r="FD1027" s="24"/>
      <c r="FE1027" s="24"/>
      <c r="FF1027" s="24"/>
      <c r="FG1027" s="24"/>
      <c r="FH1027" s="24"/>
      <c r="FI1027" s="24"/>
      <c r="FJ1027" s="24"/>
      <c r="FK1027" s="24"/>
      <c r="FL1027" s="24"/>
      <c r="FM1027" s="24"/>
      <c r="FN1027" s="24"/>
      <c r="FO1027" s="24"/>
      <c r="FP1027" s="24"/>
      <c r="FQ1027" s="24"/>
      <c r="FR1027" s="24"/>
      <c r="FS1027" s="24"/>
      <c r="FT1027" s="24"/>
      <c r="FU1027" s="24"/>
      <c r="FV1027" s="24"/>
      <c r="FW1027" s="24"/>
      <c r="FX1027" s="24"/>
      <c r="FY1027" s="24"/>
      <c r="FZ1027" s="24"/>
      <c r="GA1027" s="24"/>
      <c r="GB1027" s="24"/>
      <c r="GC1027" s="24"/>
      <c r="GD1027" s="24"/>
      <c r="GE1027" s="24"/>
      <c r="GF1027" s="24"/>
      <c r="GG1027" s="24"/>
      <c r="GH1027" s="24"/>
      <c r="GI1027" s="24"/>
      <c r="GJ1027" s="24"/>
      <c r="GK1027" s="24"/>
      <c r="GL1027" s="24"/>
      <c r="GM1027" s="24"/>
      <c r="GN1027" s="24"/>
      <c r="GO1027" s="24"/>
      <c r="GP1027" s="24"/>
      <c r="GQ1027" s="24"/>
      <c r="GR1027" s="24"/>
      <c r="GS1027" s="24"/>
      <c r="GT1027" s="24"/>
      <c r="GU1027" s="24"/>
      <c r="GV1027" s="24"/>
      <c r="GW1027" s="24"/>
      <c r="GX1027" s="24"/>
      <c r="GY1027" s="24"/>
      <c r="GZ1027" s="24"/>
      <c r="HA1027" s="24"/>
      <c r="HB1027" s="24"/>
      <c r="HC1027" s="24"/>
      <c r="HD1027" s="24"/>
      <c r="HE1027" s="24"/>
      <c r="HF1027" s="24"/>
      <c r="HG1027" s="24"/>
      <c r="HH1027" s="24"/>
      <c r="HI1027" s="24"/>
      <c r="HJ1027" s="24"/>
      <c r="HK1027" s="24"/>
      <c r="HL1027" s="24"/>
      <c r="HM1027" s="24"/>
      <c r="HN1027" s="24"/>
      <c r="HO1027" s="24"/>
      <c r="HP1027" s="24"/>
      <c r="HQ1027" s="24"/>
      <c r="HR1027" s="24"/>
      <c r="HS1027" s="24"/>
      <c r="HT1027" s="24"/>
      <c r="HU1027" s="24"/>
      <c r="HV1027" s="24"/>
      <c r="HW1027" s="24"/>
      <c r="HX1027" s="24"/>
      <c r="HY1027" s="24"/>
      <c r="HZ1027" s="24"/>
      <c r="IA1027" s="24"/>
      <c r="IB1027" s="24"/>
      <c r="IC1027" s="24"/>
      <c r="ID1027" s="24"/>
      <c r="IE1027" s="24"/>
      <c r="IF1027" s="24"/>
      <c r="IG1027" s="24"/>
      <c r="IH1027" s="24"/>
      <c r="II1027" s="24"/>
      <c r="IJ1027" s="24"/>
      <c r="IK1027" s="24"/>
      <c r="IL1027" s="24"/>
      <c r="IM1027" s="24"/>
      <c r="IN1027" s="24"/>
      <c r="IO1027" s="24"/>
      <c r="IP1027" s="24"/>
      <c r="IQ1027" s="24"/>
      <c r="IR1027" s="24"/>
      <c r="IS1027" s="24"/>
      <c r="IT1027" s="24"/>
      <c r="IU1027" s="24"/>
      <c r="IV1027" s="24"/>
    </row>
    <row r="1028" spans="1:256" s="22" customFormat="1" ht="11.25">
      <c r="A1028" s="24"/>
      <c r="B1028" s="24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  <c r="CK1028" s="24"/>
      <c r="CL1028" s="24"/>
      <c r="CM1028" s="24"/>
      <c r="CN1028" s="24"/>
      <c r="CO1028" s="24"/>
      <c r="CP1028" s="24"/>
      <c r="CQ1028" s="24"/>
      <c r="CR1028" s="24"/>
      <c r="CS1028" s="24"/>
      <c r="CT1028" s="24"/>
      <c r="CU1028" s="24"/>
      <c r="CV1028" s="24"/>
      <c r="CW1028" s="24"/>
      <c r="CX1028" s="24"/>
      <c r="CY1028" s="24"/>
      <c r="CZ1028" s="24"/>
      <c r="DA1028" s="24"/>
      <c r="DB1028" s="24"/>
      <c r="DC1028" s="24"/>
      <c r="DD1028" s="24"/>
      <c r="DE1028" s="24"/>
      <c r="DF1028" s="24"/>
      <c r="DG1028" s="24"/>
      <c r="DH1028" s="24"/>
      <c r="DI1028" s="24"/>
      <c r="DJ1028" s="24"/>
      <c r="DK1028" s="24"/>
      <c r="DL1028" s="24"/>
      <c r="DM1028" s="24"/>
      <c r="DN1028" s="24"/>
      <c r="DO1028" s="24"/>
      <c r="DP1028" s="24"/>
      <c r="DQ1028" s="24"/>
      <c r="DR1028" s="24"/>
      <c r="DS1028" s="24"/>
      <c r="DT1028" s="24"/>
      <c r="DU1028" s="24"/>
      <c r="DV1028" s="24"/>
      <c r="DW1028" s="24"/>
      <c r="DX1028" s="24"/>
      <c r="DY1028" s="24"/>
      <c r="DZ1028" s="24"/>
      <c r="EA1028" s="24"/>
      <c r="EB1028" s="24"/>
      <c r="EC1028" s="24"/>
      <c r="ED1028" s="24"/>
      <c r="EE1028" s="24"/>
      <c r="EF1028" s="24"/>
      <c r="EG1028" s="24"/>
      <c r="EH1028" s="24"/>
      <c r="EI1028" s="24"/>
      <c r="EJ1028" s="24"/>
      <c r="EK1028" s="24"/>
      <c r="EL1028" s="24"/>
      <c r="EM1028" s="24"/>
      <c r="EN1028" s="24"/>
      <c r="EO1028" s="24"/>
      <c r="EP1028" s="24"/>
      <c r="EQ1028" s="24"/>
      <c r="ER1028" s="24"/>
      <c r="ES1028" s="24"/>
      <c r="ET1028" s="24"/>
      <c r="EU1028" s="24"/>
      <c r="EV1028" s="24"/>
      <c r="EW1028" s="24"/>
      <c r="EX1028" s="24"/>
      <c r="EY1028" s="24"/>
      <c r="EZ1028" s="24"/>
      <c r="FA1028" s="24"/>
      <c r="FB1028" s="24"/>
      <c r="FC1028" s="24"/>
      <c r="FD1028" s="24"/>
      <c r="FE1028" s="24"/>
      <c r="FF1028" s="24"/>
      <c r="FG1028" s="24"/>
      <c r="FH1028" s="24"/>
      <c r="FI1028" s="24"/>
      <c r="FJ1028" s="24"/>
      <c r="FK1028" s="24"/>
      <c r="FL1028" s="24"/>
      <c r="FM1028" s="24"/>
      <c r="FN1028" s="24"/>
      <c r="FO1028" s="24"/>
      <c r="FP1028" s="24"/>
      <c r="FQ1028" s="24"/>
      <c r="FR1028" s="24"/>
      <c r="FS1028" s="24"/>
      <c r="FT1028" s="24"/>
      <c r="FU1028" s="24"/>
      <c r="FV1028" s="24"/>
      <c r="FW1028" s="24"/>
      <c r="FX1028" s="24"/>
      <c r="FY1028" s="24"/>
      <c r="FZ1028" s="24"/>
      <c r="GA1028" s="24"/>
      <c r="GB1028" s="24"/>
      <c r="GC1028" s="24"/>
      <c r="GD1028" s="24"/>
      <c r="GE1028" s="24"/>
      <c r="GF1028" s="24"/>
      <c r="GG1028" s="24"/>
      <c r="GH1028" s="24"/>
      <c r="GI1028" s="24"/>
      <c r="GJ1028" s="24"/>
      <c r="GK1028" s="24"/>
      <c r="GL1028" s="24"/>
      <c r="GM1028" s="24"/>
      <c r="GN1028" s="24"/>
      <c r="GO1028" s="24"/>
      <c r="GP1028" s="24"/>
      <c r="GQ1028" s="24"/>
      <c r="GR1028" s="24"/>
      <c r="GS1028" s="24"/>
      <c r="GT1028" s="24"/>
      <c r="GU1028" s="24"/>
      <c r="GV1028" s="24"/>
      <c r="GW1028" s="24"/>
      <c r="GX1028" s="24"/>
      <c r="GY1028" s="24"/>
      <c r="GZ1028" s="24"/>
      <c r="HA1028" s="24"/>
      <c r="HB1028" s="24"/>
      <c r="HC1028" s="24"/>
      <c r="HD1028" s="24"/>
      <c r="HE1028" s="24"/>
      <c r="HF1028" s="24"/>
      <c r="HG1028" s="24"/>
      <c r="HH1028" s="24"/>
      <c r="HI1028" s="24"/>
      <c r="HJ1028" s="24"/>
      <c r="HK1028" s="24"/>
      <c r="HL1028" s="24"/>
      <c r="HM1028" s="24"/>
      <c r="HN1028" s="24"/>
      <c r="HO1028" s="24"/>
      <c r="HP1028" s="24"/>
      <c r="HQ1028" s="24"/>
      <c r="HR1028" s="24"/>
      <c r="HS1028" s="24"/>
      <c r="HT1028" s="24"/>
      <c r="HU1028" s="24"/>
      <c r="HV1028" s="24"/>
      <c r="HW1028" s="24"/>
      <c r="HX1028" s="24"/>
      <c r="HY1028" s="24"/>
      <c r="HZ1028" s="24"/>
      <c r="IA1028" s="24"/>
      <c r="IB1028" s="24"/>
      <c r="IC1028" s="24"/>
      <c r="ID1028" s="24"/>
      <c r="IE1028" s="24"/>
      <c r="IF1028" s="24"/>
      <c r="IG1028" s="24"/>
      <c r="IH1028" s="24"/>
      <c r="II1028" s="24"/>
      <c r="IJ1028" s="24"/>
      <c r="IK1028" s="24"/>
      <c r="IL1028" s="24"/>
      <c r="IM1028" s="24"/>
      <c r="IN1028" s="24"/>
      <c r="IO1028" s="24"/>
      <c r="IP1028" s="24"/>
      <c r="IQ1028" s="24"/>
      <c r="IR1028" s="24"/>
      <c r="IS1028" s="24"/>
      <c r="IT1028" s="24"/>
      <c r="IU1028" s="24"/>
      <c r="IV1028" s="24"/>
    </row>
    <row r="1029" spans="1:256" s="22" customFormat="1" ht="11.25">
      <c r="A1029" s="24"/>
      <c r="B1029" s="24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  <c r="CK1029" s="24"/>
      <c r="CL1029" s="24"/>
      <c r="CM1029" s="24"/>
      <c r="CN1029" s="24"/>
      <c r="CO1029" s="24"/>
      <c r="CP1029" s="24"/>
      <c r="CQ1029" s="24"/>
      <c r="CR1029" s="24"/>
      <c r="CS1029" s="24"/>
      <c r="CT1029" s="24"/>
      <c r="CU1029" s="24"/>
      <c r="CV1029" s="24"/>
      <c r="CW1029" s="24"/>
      <c r="CX1029" s="24"/>
      <c r="CY1029" s="24"/>
      <c r="CZ1029" s="24"/>
      <c r="DA1029" s="24"/>
      <c r="DB1029" s="24"/>
      <c r="DC1029" s="24"/>
      <c r="DD1029" s="24"/>
      <c r="DE1029" s="24"/>
      <c r="DF1029" s="24"/>
      <c r="DG1029" s="24"/>
      <c r="DH1029" s="24"/>
      <c r="DI1029" s="24"/>
      <c r="DJ1029" s="24"/>
      <c r="DK1029" s="24"/>
      <c r="DL1029" s="24"/>
      <c r="DM1029" s="24"/>
      <c r="DN1029" s="24"/>
      <c r="DO1029" s="24"/>
      <c r="DP1029" s="24"/>
      <c r="DQ1029" s="24"/>
      <c r="DR1029" s="24"/>
      <c r="DS1029" s="24"/>
      <c r="DT1029" s="24"/>
      <c r="DU1029" s="24"/>
      <c r="DV1029" s="24"/>
      <c r="DW1029" s="24"/>
      <c r="DX1029" s="24"/>
      <c r="DY1029" s="24"/>
      <c r="DZ1029" s="24"/>
      <c r="EA1029" s="24"/>
      <c r="EB1029" s="24"/>
      <c r="EC1029" s="24"/>
      <c r="ED1029" s="24"/>
      <c r="EE1029" s="24"/>
      <c r="EF1029" s="24"/>
      <c r="EG1029" s="24"/>
      <c r="EH1029" s="24"/>
      <c r="EI1029" s="24"/>
      <c r="EJ1029" s="24"/>
      <c r="EK1029" s="24"/>
      <c r="EL1029" s="24"/>
      <c r="EM1029" s="24"/>
      <c r="EN1029" s="24"/>
      <c r="EO1029" s="24"/>
      <c r="EP1029" s="24"/>
      <c r="EQ1029" s="24"/>
      <c r="ER1029" s="24"/>
      <c r="ES1029" s="24"/>
      <c r="ET1029" s="24"/>
      <c r="EU1029" s="24"/>
      <c r="EV1029" s="24"/>
      <c r="EW1029" s="24"/>
      <c r="EX1029" s="24"/>
      <c r="EY1029" s="24"/>
      <c r="EZ1029" s="24"/>
      <c r="FA1029" s="24"/>
      <c r="FB1029" s="24"/>
      <c r="FC1029" s="24"/>
      <c r="FD1029" s="24"/>
      <c r="FE1029" s="24"/>
      <c r="FF1029" s="24"/>
      <c r="FG1029" s="24"/>
      <c r="FH1029" s="24"/>
      <c r="FI1029" s="24"/>
      <c r="FJ1029" s="24"/>
      <c r="FK1029" s="24"/>
      <c r="FL1029" s="24"/>
      <c r="FM1029" s="24"/>
      <c r="FN1029" s="24"/>
      <c r="FO1029" s="24"/>
      <c r="FP1029" s="24"/>
      <c r="FQ1029" s="24"/>
      <c r="FR1029" s="24"/>
      <c r="FS1029" s="24"/>
      <c r="FT1029" s="24"/>
      <c r="FU1029" s="24"/>
      <c r="FV1029" s="24"/>
      <c r="FW1029" s="24"/>
      <c r="FX1029" s="24"/>
      <c r="FY1029" s="24"/>
      <c r="FZ1029" s="24"/>
      <c r="GA1029" s="24"/>
      <c r="GB1029" s="24"/>
      <c r="GC1029" s="24"/>
      <c r="GD1029" s="24"/>
      <c r="GE1029" s="24"/>
      <c r="GF1029" s="24"/>
      <c r="GG1029" s="24"/>
      <c r="GH1029" s="24"/>
      <c r="GI1029" s="24"/>
      <c r="GJ1029" s="24"/>
      <c r="GK1029" s="24"/>
      <c r="GL1029" s="24"/>
      <c r="GM1029" s="24"/>
      <c r="GN1029" s="24"/>
      <c r="GO1029" s="24"/>
      <c r="GP1029" s="24"/>
      <c r="GQ1029" s="24"/>
      <c r="GR1029" s="24"/>
      <c r="GS1029" s="24"/>
      <c r="GT1029" s="24"/>
      <c r="GU1029" s="24"/>
      <c r="GV1029" s="24"/>
      <c r="GW1029" s="24"/>
      <c r="GX1029" s="24"/>
      <c r="GY1029" s="24"/>
      <c r="GZ1029" s="24"/>
      <c r="HA1029" s="24"/>
      <c r="HB1029" s="24"/>
      <c r="HC1029" s="24"/>
      <c r="HD1029" s="24"/>
      <c r="HE1029" s="24"/>
      <c r="HF1029" s="24"/>
      <c r="HG1029" s="24"/>
      <c r="HH1029" s="24"/>
      <c r="HI1029" s="24"/>
      <c r="HJ1029" s="24"/>
      <c r="HK1029" s="24"/>
      <c r="HL1029" s="24"/>
      <c r="HM1029" s="24"/>
      <c r="HN1029" s="24"/>
      <c r="HO1029" s="24"/>
      <c r="HP1029" s="24"/>
      <c r="HQ1029" s="24"/>
      <c r="HR1029" s="24"/>
      <c r="HS1029" s="24"/>
      <c r="HT1029" s="24"/>
      <c r="HU1029" s="24"/>
      <c r="HV1029" s="24"/>
      <c r="HW1029" s="24"/>
      <c r="HX1029" s="24"/>
      <c r="HY1029" s="24"/>
      <c r="HZ1029" s="24"/>
      <c r="IA1029" s="24"/>
      <c r="IB1029" s="24"/>
      <c r="IC1029" s="24"/>
      <c r="ID1029" s="24"/>
      <c r="IE1029" s="24"/>
      <c r="IF1029" s="24"/>
      <c r="IG1029" s="24"/>
      <c r="IH1029" s="24"/>
      <c r="II1029" s="24"/>
      <c r="IJ1029" s="24"/>
      <c r="IK1029" s="24"/>
      <c r="IL1029" s="24"/>
      <c r="IM1029" s="24"/>
      <c r="IN1029" s="24"/>
      <c r="IO1029" s="24"/>
      <c r="IP1029" s="24"/>
      <c r="IQ1029" s="24"/>
      <c r="IR1029" s="24"/>
      <c r="IS1029" s="24"/>
      <c r="IT1029" s="24"/>
      <c r="IU1029" s="24"/>
      <c r="IV1029" s="24"/>
    </row>
    <row r="1030" spans="1:256" s="22" customFormat="1" ht="11.25">
      <c r="A1030" s="24"/>
      <c r="B1030" s="24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  <c r="CK1030" s="24"/>
      <c r="CL1030" s="24"/>
      <c r="CM1030" s="24"/>
      <c r="CN1030" s="24"/>
      <c r="CO1030" s="24"/>
      <c r="CP1030" s="24"/>
      <c r="CQ1030" s="24"/>
      <c r="CR1030" s="24"/>
      <c r="CS1030" s="24"/>
      <c r="CT1030" s="24"/>
      <c r="CU1030" s="24"/>
      <c r="CV1030" s="24"/>
      <c r="CW1030" s="24"/>
      <c r="CX1030" s="24"/>
      <c r="CY1030" s="24"/>
      <c r="CZ1030" s="24"/>
      <c r="DA1030" s="24"/>
      <c r="DB1030" s="24"/>
      <c r="DC1030" s="24"/>
      <c r="DD1030" s="24"/>
      <c r="DE1030" s="24"/>
      <c r="DF1030" s="24"/>
      <c r="DG1030" s="24"/>
      <c r="DH1030" s="24"/>
      <c r="DI1030" s="24"/>
      <c r="DJ1030" s="24"/>
      <c r="DK1030" s="24"/>
      <c r="DL1030" s="24"/>
      <c r="DM1030" s="24"/>
      <c r="DN1030" s="24"/>
      <c r="DO1030" s="24"/>
      <c r="DP1030" s="24"/>
      <c r="DQ1030" s="24"/>
      <c r="DR1030" s="24"/>
      <c r="DS1030" s="24"/>
      <c r="DT1030" s="24"/>
      <c r="DU1030" s="24"/>
      <c r="DV1030" s="24"/>
      <c r="DW1030" s="24"/>
      <c r="DX1030" s="24"/>
      <c r="DY1030" s="24"/>
      <c r="DZ1030" s="24"/>
      <c r="EA1030" s="24"/>
      <c r="EB1030" s="24"/>
      <c r="EC1030" s="24"/>
      <c r="ED1030" s="24"/>
      <c r="EE1030" s="24"/>
      <c r="EF1030" s="24"/>
      <c r="EG1030" s="24"/>
      <c r="EH1030" s="24"/>
      <c r="EI1030" s="24"/>
      <c r="EJ1030" s="24"/>
      <c r="EK1030" s="24"/>
      <c r="EL1030" s="24"/>
      <c r="EM1030" s="24"/>
      <c r="EN1030" s="24"/>
      <c r="EO1030" s="24"/>
      <c r="EP1030" s="24"/>
      <c r="EQ1030" s="24"/>
      <c r="ER1030" s="24"/>
      <c r="ES1030" s="24"/>
      <c r="ET1030" s="24"/>
      <c r="EU1030" s="24"/>
      <c r="EV1030" s="24"/>
      <c r="EW1030" s="24"/>
      <c r="EX1030" s="24"/>
      <c r="EY1030" s="24"/>
      <c r="EZ1030" s="24"/>
      <c r="FA1030" s="24"/>
      <c r="FB1030" s="24"/>
      <c r="FC1030" s="24"/>
      <c r="FD1030" s="24"/>
      <c r="FE1030" s="24"/>
      <c r="FF1030" s="24"/>
      <c r="FG1030" s="24"/>
      <c r="FH1030" s="24"/>
      <c r="FI1030" s="24"/>
      <c r="FJ1030" s="24"/>
      <c r="FK1030" s="24"/>
      <c r="FL1030" s="24"/>
      <c r="FM1030" s="24"/>
      <c r="FN1030" s="24"/>
      <c r="FO1030" s="24"/>
      <c r="FP1030" s="24"/>
      <c r="FQ1030" s="24"/>
      <c r="FR1030" s="24"/>
      <c r="FS1030" s="24"/>
      <c r="FT1030" s="24"/>
      <c r="FU1030" s="24"/>
      <c r="FV1030" s="24"/>
      <c r="FW1030" s="24"/>
      <c r="FX1030" s="24"/>
      <c r="FY1030" s="24"/>
      <c r="FZ1030" s="24"/>
      <c r="GA1030" s="24"/>
      <c r="GB1030" s="24"/>
      <c r="GC1030" s="24"/>
      <c r="GD1030" s="24"/>
      <c r="GE1030" s="24"/>
      <c r="GF1030" s="24"/>
      <c r="GG1030" s="24"/>
      <c r="GH1030" s="24"/>
      <c r="GI1030" s="24"/>
      <c r="GJ1030" s="24"/>
      <c r="GK1030" s="24"/>
      <c r="GL1030" s="24"/>
      <c r="GM1030" s="24"/>
      <c r="GN1030" s="24"/>
      <c r="GO1030" s="24"/>
      <c r="GP1030" s="24"/>
      <c r="GQ1030" s="24"/>
      <c r="GR1030" s="24"/>
      <c r="GS1030" s="24"/>
      <c r="GT1030" s="24"/>
      <c r="GU1030" s="24"/>
      <c r="GV1030" s="24"/>
      <c r="GW1030" s="24"/>
      <c r="GX1030" s="24"/>
      <c r="GY1030" s="24"/>
      <c r="GZ1030" s="24"/>
      <c r="HA1030" s="24"/>
      <c r="HB1030" s="24"/>
      <c r="HC1030" s="24"/>
      <c r="HD1030" s="24"/>
      <c r="HE1030" s="24"/>
      <c r="HF1030" s="24"/>
      <c r="HG1030" s="24"/>
      <c r="HH1030" s="24"/>
      <c r="HI1030" s="24"/>
      <c r="HJ1030" s="24"/>
      <c r="HK1030" s="24"/>
      <c r="HL1030" s="24"/>
      <c r="HM1030" s="24"/>
      <c r="HN1030" s="24"/>
      <c r="HO1030" s="24"/>
      <c r="HP1030" s="24"/>
      <c r="HQ1030" s="24"/>
      <c r="HR1030" s="24"/>
      <c r="HS1030" s="24"/>
      <c r="HT1030" s="24"/>
      <c r="HU1030" s="24"/>
      <c r="HV1030" s="24"/>
      <c r="HW1030" s="24"/>
      <c r="HX1030" s="24"/>
      <c r="HY1030" s="24"/>
      <c r="HZ1030" s="24"/>
      <c r="IA1030" s="24"/>
      <c r="IB1030" s="24"/>
      <c r="IC1030" s="24"/>
      <c r="ID1030" s="24"/>
      <c r="IE1030" s="24"/>
      <c r="IF1030" s="24"/>
      <c r="IG1030" s="24"/>
      <c r="IH1030" s="24"/>
      <c r="II1030" s="24"/>
      <c r="IJ1030" s="24"/>
      <c r="IK1030" s="24"/>
      <c r="IL1030" s="24"/>
      <c r="IM1030" s="24"/>
      <c r="IN1030" s="24"/>
      <c r="IO1030" s="24"/>
      <c r="IP1030" s="24"/>
      <c r="IQ1030" s="24"/>
      <c r="IR1030" s="24"/>
      <c r="IS1030" s="24"/>
      <c r="IT1030" s="24"/>
      <c r="IU1030" s="24"/>
      <c r="IV1030" s="24"/>
    </row>
    <row r="1031" spans="1:256" s="22" customFormat="1" ht="11.25">
      <c r="A1031" s="24"/>
      <c r="B1031" s="24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  <c r="CK1031" s="24"/>
      <c r="CL1031" s="24"/>
      <c r="CM1031" s="24"/>
      <c r="CN1031" s="24"/>
      <c r="CO1031" s="24"/>
      <c r="CP1031" s="24"/>
      <c r="CQ1031" s="24"/>
      <c r="CR1031" s="24"/>
      <c r="CS1031" s="24"/>
      <c r="CT1031" s="24"/>
      <c r="CU1031" s="24"/>
      <c r="CV1031" s="24"/>
      <c r="CW1031" s="24"/>
      <c r="CX1031" s="24"/>
      <c r="CY1031" s="24"/>
      <c r="CZ1031" s="24"/>
      <c r="DA1031" s="24"/>
      <c r="DB1031" s="24"/>
      <c r="DC1031" s="24"/>
      <c r="DD1031" s="24"/>
      <c r="DE1031" s="24"/>
      <c r="DF1031" s="24"/>
      <c r="DG1031" s="24"/>
      <c r="DH1031" s="24"/>
      <c r="DI1031" s="24"/>
      <c r="DJ1031" s="24"/>
      <c r="DK1031" s="24"/>
      <c r="DL1031" s="24"/>
      <c r="DM1031" s="24"/>
      <c r="DN1031" s="24"/>
      <c r="DO1031" s="24"/>
      <c r="DP1031" s="24"/>
      <c r="DQ1031" s="24"/>
      <c r="DR1031" s="24"/>
      <c r="DS1031" s="24"/>
      <c r="DT1031" s="24"/>
      <c r="DU1031" s="24"/>
      <c r="DV1031" s="24"/>
      <c r="DW1031" s="24"/>
      <c r="DX1031" s="24"/>
      <c r="DY1031" s="24"/>
      <c r="DZ1031" s="24"/>
      <c r="EA1031" s="24"/>
      <c r="EB1031" s="24"/>
      <c r="EC1031" s="24"/>
      <c r="ED1031" s="24"/>
      <c r="EE1031" s="24"/>
      <c r="EF1031" s="24"/>
      <c r="EG1031" s="24"/>
      <c r="EH1031" s="24"/>
      <c r="EI1031" s="24"/>
      <c r="EJ1031" s="24"/>
      <c r="EK1031" s="24"/>
      <c r="EL1031" s="24"/>
      <c r="EM1031" s="24"/>
      <c r="EN1031" s="24"/>
      <c r="EO1031" s="24"/>
      <c r="EP1031" s="24"/>
      <c r="EQ1031" s="24"/>
      <c r="ER1031" s="24"/>
      <c r="ES1031" s="24"/>
      <c r="ET1031" s="24"/>
      <c r="EU1031" s="24"/>
      <c r="EV1031" s="24"/>
      <c r="EW1031" s="24"/>
      <c r="EX1031" s="24"/>
      <c r="EY1031" s="24"/>
      <c r="EZ1031" s="24"/>
      <c r="FA1031" s="24"/>
      <c r="FB1031" s="24"/>
      <c r="FC1031" s="24"/>
      <c r="FD1031" s="24"/>
      <c r="FE1031" s="24"/>
      <c r="FF1031" s="24"/>
      <c r="FG1031" s="24"/>
      <c r="FH1031" s="24"/>
      <c r="FI1031" s="24"/>
      <c r="FJ1031" s="24"/>
      <c r="FK1031" s="24"/>
      <c r="FL1031" s="24"/>
      <c r="FM1031" s="24"/>
      <c r="FN1031" s="24"/>
      <c r="FO1031" s="24"/>
      <c r="FP1031" s="24"/>
      <c r="FQ1031" s="24"/>
      <c r="FR1031" s="24"/>
      <c r="FS1031" s="24"/>
      <c r="FT1031" s="24"/>
      <c r="FU1031" s="24"/>
      <c r="FV1031" s="24"/>
      <c r="FW1031" s="24"/>
      <c r="FX1031" s="24"/>
      <c r="FY1031" s="24"/>
      <c r="FZ1031" s="24"/>
      <c r="GA1031" s="24"/>
      <c r="GB1031" s="24"/>
      <c r="GC1031" s="24"/>
      <c r="GD1031" s="24"/>
      <c r="GE1031" s="24"/>
      <c r="GF1031" s="24"/>
      <c r="GG1031" s="24"/>
      <c r="GH1031" s="24"/>
      <c r="GI1031" s="24"/>
      <c r="GJ1031" s="24"/>
      <c r="GK1031" s="24"/>
      <c r="GL1031" s="24"/>
      <c r="GM1031" s="24"/>
      <c r="GN1031" s="24"/>
      <c r="GO1031" s="24"/>
      <c r="GP1031" s="24"/>
      <c r="GQ1031" s="24"/>
      <c r="GR1031" s="24"/>
      <c r="GS1031" s="24"/>
      <c r="GT1031" s="24"/>
      <c r="GU1031" s="24"/>
      <c r="GV1031" s="24"/>
      <c r="GW1031" s="24"/>
      <c r="GX1031" s="24"/>
      <c r="GY1031" s="24"/>
      <c r="GZ1031" s="24"/>
      <c r="HA1031" s="24"/>
      <c r="HB1031" s="24"/>
      <c r="HC1031" s="24"/>
      <c r="HD1031" s="24"/>
      <c r="HE1031" s="24"/>
      <c r="HF1031" s="24"/>
      <c r="HG1031" s="24"/>
      <c r="HH1031" s="24"/>
      <c r="HI1031" s="24"/>
      <c r="HJ1031" s="24"/>
      <c r="HK1031" s="24"/>
      <c r="HL1031" s="24"/>
      <c r="HM1031" s="24"/>
      <c r="HN1031" s="24"/>
      <c r="HO1031" s="24"/>
      <c r="HP1031" s="24"/>
      <c r="HQ1031" s="24"/>
      <c r="HR1031" s="24"/>
      <c r="HS1031" s="24"/>
      <c r="HT1031" s="24"/>
      <c r="HU1031" s="24"/>
      <c r="HV1031" s="24"/>
      <c r="HW1031" s="24"/>
      <c r="HX1031" s="24"/>
      <c r="HY1031" s="24"/>
      <c r="HZ1031" s="24"/>
      <c r="IA1031" s="24"/>
      <c r="IB1031" s="24"/>
      <c r="IC1031" s="24"/>
      <c r="ID1031" s="24"/>
      <c r="IE1031" s="24"/>
      <c r="IF1031" s="24"/>
      <c r="IG1031" s="24"/>
      <c r="IH1031" s="24"/>
      <c r="II1031" s="24"/>
      <c r="IJ1031" s="24"/>
      <c r="IK1031" s="24"/>
      <c r="IL1031" s="24"/>
      <c r="IM1031" s="24"/>
      <c r="IN1031" s="24"/>
      <c r="IO1031" s="24"/>
      <c r="IP1031" s="24"/>
      <c r="IQ1031" s="24"/>
      <c r="IR1031" s="24"/>
      <c r="IS1031" s="24"/>
      <c r="IT1031" s="24"/>
      <c r="IU1031" s="24"/>
      <c r="IV1031" s="24"/>
    </row>
    <row r="1032" spans="1:256" s="22" customFormat="1" ht="11.25">
      <c r="A1032" s="24"/>
      <c r="B1032" s="24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  <c r="CH1032" s="24"/>
      <c r="CI1032" s="24"/>
      <c r="CJ1032" s="24"/>
      <c r="CK1032" s="24"/>
      <c r="CL1032" s="24"/>
      <c r="CM1032" s="24"/>
      <c r="CN1032" s="24"/>
      <c r="CO1032" s="24"/>
      <c r="CP1032" s="24"/>
      <c r="CQ1032" s="24"/>
      <c r="CR1032" s="24"/>
      <c r="CS1032" s="24"/>
      <c r="CT1032" s="24"/>
      <c r="CU1032" s="24"/>
      <c r="CV1032" s="24"/>
      <c r="CW1032" s="24"/>
      <c r="CX1032" s="24"/>
      <c r="CY1032" s="24"/>
      <c r="CZ1032" s="24"/>
      <c r="DA1032" s="24"/>
      <c r="DB1032" s="24"/>
      <c r="DC1032" s="24"/>
      <c r="DD1032" s="24"/>
      <c r="DE1032" s="24"/>
      <c r="DF1032" s="24"/>
      <c r="DG1032" s="24"/>
      <c r="DH1032" s="24"/>
      <c r="DI1032" s="24"/>
      <c r="DJ1032" s="24"/>
      <c r="DK1032" s="24"/>
      <c r="DL1032" s="24"/>
      <c r="DM1032" s="24"/>
      <c r="DN1032" s="24"/>
      <c r="DO1032" s="24"/>
      <c r="DP1032" s="24"/>
      <c r="DQ1032" s="24"/>
      <c r="DR1032" s="24"/>
      <c r="DS1032" s="24"/>
      <c r="DT1032" s="24"/>
      <c r="DU1032" s="24"/>
      <c r="DV1032" s="24"/>
      <c r="DW1032" s="24"/>
      <c r="DX1032" s="24"/>
      <c r="DY1032" s="24"/>
      <c r="DZ1032" s="24"/>
      <c r="EA1032" s="24"/>
      <c r="EB1032" s="24"/>
      <c r="EC1032" s="24"/>
      <c r="ED1032" s="24"/>
      <c r="EE1032" s="24"/>
      <c r="EF1032" s="24"/>
      <c r="EG1032" s="24"/>
      <c r="EH1032" s="24"/>
      <c r="EI1032" s="24"/>
      <c r="EJ1032" s="24"/>
      <c r="EK1032" s="24"/>
      <c r="EL1032" s="24"/>
      <c r="EM1032" s="24"/>
      <c r="EN1032" s="24"/>
      <c r="EO1032" s="24"/>
      <c r="EP1032" s="24"/>
      <c r="EQ1032" s="24"/>
      <c r="ER1032" s="24"/>
      <c r="ES1032" s="24"/>
      <c r="ET1032" s="24"/>
      <c r="EU1032" s="24"/>
      <c r="EV1032" s="24"/>
      <c r="EW1032" s="24"/>
      <c r="EX1032" s="24"/>
      <c r="EY1032" s="24"/>
      <c r="EZ1032" s="24"/>
      <c r="FA1032" s="24"/>
      <c r="FB1032" s="24"/>
      <c r="FC1032" s="24"/>
      <c r="FD1032" s="24"/>
      <c r="FE1032" s="24"/>
      <c r="FF1032" s="24"/>
      <c r="FG1032" s="24"/>
      <c r="FH1032" s="24"/>
      <c r="FI1032" s="24"/>
      <c r="FJ1032" s="24"/>
      <c r="FK1032" s="24"/>
      <c r="FL1032" s="24"/>
      <c r="FM1032" s="24"/>
      <c r="FN1032" s="24"/>
      <c r="FO1032" s="24"/>
      <c r="FP1032" s="24"/>
      <c r="FQ1032" s="24"/>
      <c r="FR1032" s="24"/>
      <c r="FS1032" s="24"/>
      <c r="FT1032" s="24"/>
      <c r="FU1032" s="24"/>
      <c r="FV1032" s="24"/>
      <c r="FW1032" s="24"/>
      <c r="FX1032" s="24"/>
      <c r="FY1032" s="24"/>
      <c r="FZ1032" s="24"/>
      <c r="GA1032" s="24"/>
      <c r="GB1032" s="24"/>
      <c r="GC1032" s="24"/>
      <c r="GD1032" s="24"/>
      <c r="GE1032" s="24"/>
      <c r="GF1032" s="24"/>
      <c r="GG1032" s="24"/>
      <c r="GH1032" s="24"/>
      <c r="GI1032" s="24"/>
      <c r="GJ1032" s="24"/>
      <c r="GK1032" s="24"/>
      <c r="GL1032" s="24"/>
      <c r="GM1032" s="24"/>
      <c r="GN1032" s="24"/>
      <c r="GO1032" s="24"/>
      <c r="GP1032" s="24"/>
      <c r="GQ1032" s="24"/>
      <c r="GR1032" s="24"/>
      <c r="GS1032" s="24"/>
      <c r="GT1032" s="24"/>
      <c r="GU1032" s="24"/>
      <c r="GV1032" s="24"/>
      <c r="GW1032" s="24"/>
      <c r="GX1032" s="24"/>
      <c r="GY1032" s="24"/>
      <c r="GZ1032" s="24"/>
      <c r="HA1032" s="24"/>
      <c r="HB1032" s="24"/>
      <c r="HC1032" s="24"/>
      <c r="HD1032" s="24"/>
      <c r="HE1032" s="24"/>
      <c r="HF1032" s="24"/>
      <c r="HG1032" s="24"/>
      <c r="HH1032" s="24"/>
      <c r="HI1032" s="24"/>
      <c r="HJ1032" s="24"/>
      <c r="HK1032" s="24"/>
      <c r="HL1032" s="24"/>
      <c r="HM1032" s="24"/>
      <c r="HN1032" s="24"/>
      <c r="HO1032" s="24"/>
      <c r="HP1032" s="24"/>
      <c r="HQ1032" s="24"/>
      <c r="HR1032" s="24"/>
      <c r="HS1032" s="24"/>
      <c r="HT1032" s="24"/>
      <c r="HU1032" s="24"/>
      <c r="HV1032" s="24"/>
      <c r="HW1032" s="24"/>
      <c r="HX1032" s="24"/>
      <c r="HY1032" s="24"/>
      <c r="HZ1032" s="24"/>
      <c r="IA1032" s="24"/>
      <c r="IB1032" s="24"/>
      <c r="IC1032" s="24"/>
      <c r="ID1032" s="24"/>
      <c r="IE1032" s="24"/>
      <c r="IF1032" s="24"/>
      <c r="IG1032" s="24"/>
      <c r="IH1032" s="24"/>
      <c r="II1032" s="24"/>
      <c r="IJ1032" s="24"/>
      <c r="IK1032" s="24"/>
      <c r="IL1032" s="24"/>
      <c r="IM1032" s="24"/>
      <c r="IN1032" s="24"/>
      <c r="IO1032" s="24"/>
      <c r="IP1032" s="24"/>
      <c r="IQ1032" s="24"/>
      <c r="IR1032" s="24"/>
      <c r="IS1032" s="24"/>
      <c r="IT1032" s="24"/>
      <c r="IU1032" s="24"/>
      <c r="IV1032" s="24"/>
    </row>
    <row r="1033" spans="1:256" s="22" customFormat="1" ht="11.25">
      <c r="A1033" s="24"/>
      <c r="B1033" s="24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  <c r="CH1033" s="24"/>
      <c r="CI1033" s="24"/>
      <c r="CJ1033" s="24"/>
      <c r="CK1033" s="24"/>
      <c r="CL1033" s="24"/>
      <c r="CM1033" s="24"/>
      <c r="CN1033" s="24"/>
      <c r="CO1033" s="24"/>
      <c r="CP1033" s="24"/>
      <c r="CQ1033" s="24"/>
      <c r="CR1033" s="24"/>
      <c r="CS1033" s="24"/>
      <c r="CT1033" s="24"/>
      <c r="CU1033" s="24"/>
      <c r="CV1033" s="24"/>
      <c r="CW1033" s="24"/>
      <c r="CX1033" s="24"/>
      <c r="CY1033" s="24"/>
      <c r="CZ1033" s="24"/>
      <c r="DA1033" s="24"/>
      <c r="DB1033" s="24"/>
      <c r="DC1033" s="24"/>
      <c r="DD1033" s="24"/>
      <c r="DE1033" s="24"/>
      <c r="DF1033" s="24"/>
      <c r="DG1033" s="24"/>
      <c r="DH1033" s="24"/>
      <c r="DI1033" s="24"/>
      <c r="DJ1033" s="24"/>
      <c r="DK1033" s="24"/>
      <c r="DL1033" s="24"/>
      <c r="DM1033" s="24"/>
      <c r="DN1033" s="24"/>
      <c r="DO1033" s="24"/>
      <c r="DP1033" s="24"/>
      <c r="DQ1033" s="24"/>
      <c r="DR1033" s="24"/>
      <c r="DS1033" s="24"/>
      <c r="DT1033" s="24"/>
      <c r="DU1033" s="24"/>
      <c r="DV1033" s="24"/>
      <c r="DW1033" s="24"/>
      <c r="DX1033" s="24"/>
      <c r="DY1033" s="24"/>
      <c r="DZ1033" s="24"/>
      <c r="EA1033" s="24"/>
      <c r="EB1033" s="24"/>
      <c r="EC1033" s="24"/>
      <c r="ED1033" s="24"/>
      <c r="EE1033" s="24"/>
      <c r="EF1033" s="24"/>
      <c r="EG1033" s="24"/>
      <c r="EH1033" s="24"/>
      <c r="EI1033" s="24"/>
      <c r="EJ1033" s="24"/>
      <c r="EK1033" s="24"/>
      <c r="EL1033" s="24"/>
      <c r="EM1033" s="24"/>
      <c r="EN1033" s="24"/>
      <c r="EO1033" s="24"/>
      <c r="EP1033" s="24"/>
      <c r="EQ1033" s="24"/>
      <c r="ER1033" s="24"/>
      <c r="ES1033" s="24"/>
      <c r="ET1033" s="24"/>
      <c r="EU1033" s="24"/>
      <c r="EV1033" s="24"/>
      <c r="EW1033" s="24"/>
      <c r="EX1033" s="24"/>
      <c r="EY1033" s="24"/>
      <c r="EZ1033" s="24"/>
      <c r="FA1033" s="24"/>
      <c r="FB1033" s="24"/>
      <c r="FC1033" s="24"/>
      <c r="FD1033" s="24"/>
      <c r="FE1033" s="24"/>
      <c r="FF1033" s="24"/>
      <c r="FG1033" s="24"/>
      <c r="FH1033" s="24"/>
      <c r="FI1033" s="24"/>
      <c r="FJ1033" s="24"/>
      <c r="FK1033" s="24"/>
      <c r="FL1033" s="24"/>
      <c r="FM1033" s="24"/>
      <c r="FN1033" s="24"/>
      <c r="FO1033" s="24"/>
      <c r="FP1033" s="24"/>
      <c r="FQ1033" s="24"/>
      <c r="FR1033" s="24"/>
      <c r="FS1033" s="24"/>
      <c r="FT1033" s="24"/>
      <c r="FU1033" s="24"/>
      <c r="FV1033" s="24"/>
      <c r="FW1033" s="24"/>
      <c r="FX1033" s="24"/>
      <c r="FY1033" s="24"/>
      <c r="FZ1033" s="24"/>
      <c r="GA1033" s="24"/>
      <c r="GB1033" s="24"/>
      <c r="GC1033" s="24"/>
      <c r="GD1033" s="24"/>
      <c r="GE1033" s="24"/>
      <c r="GF1033" s="24"/>
      <c r="GG1033" s="24"/>
      <c r="GH1033" s="24"/>
      <c r="GI1033" s="24"/>
      <c r="GJ1033" s="24"/>
      <c r="GK1033" s="24"/>
      <c r="GL1033" s="24"/>
      <c r="GM1033" s="24"/>
      <c r="GN1033" s="24"/>
      <c r="GO1033" s="24"/>
      <c r="GP1033" s="24"/>
      <c r="GQ1033" s="24"/>
      <c r="GR1033" s="24"/>
      <c r="GS1033" s="24"/>
      <c r="GT1033" s="24"/>
      <c r="GU1033" s="24"/>
      <c r="GV1033" s="24"/>
      <c r="GW1033" s="24"/>
      <c r="GX1033" s="24"/>
      <c r="GY1033" s="24"/>
      <c r="GZ1033" s="24"/>
      <c r="HA1033" s="24"/>
      <c r="HB1033" s="24"/>
      <c r="HC1033" s="24"/>
      <c r="HD1033" s="24"/>
      <c r="HE1033" s="24"/>
      <c r="HF1033" s="24"/>
      <c r="HG1033" s="24"/>
      <c r="HH1033" s="24"/>
      <c r="HI1033" s="24"/>
      <c r="HJ1033" s="24"/>
      <c r="HK1033" s="24"/>
      <c r="HL1033" s="24"/>
      <c r="HM1033" s="24"/>
      <c r="HN1033" s="24"/>
      <c r="HO1033" s="24"/>
      <c r="HP1033" s="24"/>
      <c r="HQ1033" s="24"/>
      <c r="HR1033" s="24"/>
      <c r="HS1033" s="24"/>
      <c r="HT1033" s="24"/>
      <c r="HU1033" s="24"/>
      <c r="HV1033" s="24"/>
      <c r="HW1033" s="24"/>
      <c r="HX1033" s="24"/>
      <c r="HY1033" s="24"/>
      <c r="HZ1033" s="24"/>
      <c r="IA1033" s="24"/>
      <c r="IB1033" s="24"/>
      <c r="IC1033" s="24"/>
      <c r="ID1033" s="24"/>
      <c r="IE1033" s="24"/>
      <c r="IF1033" s="24"/>
      <c r="IG1033" s="24"/>
      <c r="IH1033" s="24"/>
      <c r="II1033" s="24"/>
      <c r="IJ1033" s="24"/>
      <c r="IK1033" s="24"/>
      <c r="IL1033" s="24"/>
      <c r="IM1033" s="24"/>
      <c r="IN1033" s="24"/>
      <c r="IO1033" s="24"/>
      <c r="IP1033" s="24"/>
      <c r="IQ1033" s="24"/>
      <c r="IR1033" s="24"/>
      <c r="IS1033" s="24"/>
      <c r="IT1033" s="24"/>
      <c r="IU1033" s="24"/>
      <c r="IV1033" s="24"/>
    </row>
    <row r="1034" spans="1:256" s="22" customFormat="1" ht="11.25">
      <c r="A1034" s="24"/>
      <c r="B1034" s="24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  <c r="CH1034" s="24"/>
      <c r="CI1034" s="24"/>
      <c r="CJ1034" s="24"/>
      <c r="CK1034" s="24"/>
      <c r="CL1034" s="24"/>
      <c r="CM1034" s="24"/>
      <c r="CN1034" s="24"/>
      <c r="CO1034" s="24"/>
      <c r="CP1034" s="24"/>
      <c r="CQ1034" s="24"/>
      <c r="CR1034" s="24"/>
      <c r="CS1034" s="24"/>
      <c r="CT1034" s="24"/>
      <c r="CU1034" s="24"/>
      <c r="CV1034" s="24"/>
      <c r="CW1034" s="24"/>
      <c r="CX1034" s="24"/>
      <c r="CY1034" s="24"/>
      <c r="CZ1034" s="24"/>
      <c r="DA1034" s="24"/>
      <c r="DB1034" s="24"/>
      <c r="DC1034" s="24"/>
      <c r="DD1034" s="24"/>
      <c r="DE1034" s="24"/>
      <c r="DF1034" s="24"/>
      <c r="DG1034" s="24"/>
      <c r="DH1034" s="24"/>
      <c r="DI1034" s="24"/>
      <c r="DJ1034" s="24"/>
      <c r="DK1034" s="24"/>
      <c r="DL1034" s="24"/>
      <c r="DM1034" s="24"/>
      <c r="DN1034" s="24"/>
      <c r="DO1034" s="24"/>
      <c r="DP1034" s="24"/>
      <c r="DQ1034" s="24"/>
      <c r="DR1034" s="24"/>
      <c r="DS1034" s="24"/>
      <c r="DT1034" s="24"/>
      <c r="DU1034" s="24"/>
      <c r="DV1034" s="24"/>
      <c r="DW1034" s="24"/>
      <c r="DX1034" s="24"/>
      <c r="DY1034" s="24"/>
      <c r="DZ1034" s="24"/>
      <c r="EA1034" s="24"/>
      <c r="EB1034" s="24"/>
      <c r="EC1034" s="24"/>
      <c r="ED1034" s="24"/>
      <c r="EE1034" s="24"/>
      <c r="EF1034" s="24"/>
      <c r="EG1034" s="24"/>
      <c r="EH1034" s="24"/>
      <c r="EI1034" s="24"/>
      <c r="EJ1034" s="24"/>
      <c r="EK1034" s="24"/>
      <c r="EL1034" s="24"/>
      <c r="EM1034" s="24"/>
      <c r="EN1034" s="24"/>
      <c r="EO1034" s="24"/>
      <c r="EP1034" s="24"/>
      <c r="EQ1034" s="24"/>
      <c r="ER1034" s="24"/>
      <c r="ES1034" s="24"/>
      <c r="ET1034" s="24"/>
      <c r="EU1034" s="24"/>
      <c r="EV1034" s="24"/>
      <c r="EW1034" s="24"/>
      <c r="EX1034" s="24"/>
      <c r="EY1034" s="24"/>
      <c r="EZ1034" s="24"/>
      <c r="FA1034" s="24"/>
      <c r="FB1034" s="24"/>
      <c r="FC1034" s="24"/>
      <c r="FD1034" s="24"/>
      <c r="FE1034" s="24"/>
      <c r="FF1034" s="24"/>
      <c r="FG1034" s="24"/>
      <c r="FH1034" s="24"/>
      <c r="FI1034" s="24"/>
      <c r="FJ1034" s="24"/>
      <c r="FK1034" s="24"/>
      <c r="FL1034" s="24"/>
      <c r="FM1034" s="24"/>
      <c r="FN1034" s="24"/>
      <c r="FO1034" s="24"/>
      <c r="FP1034" s="24"/>
      <c r="FQ1034" s="24"/>
      <c r="FR1034" s="24"/>
      <c r="FS1034" s="24"/>
      <c r="FT1034" s="24"/>
      <c r="FU1034" s="24"/>
      <c r="FV1034" s="24"/>
      <c r="FW1034" s="24"/>
      <c r="FX1034" s="24"/>
      <c r="FY1034" s="24"/>
      <c r="FZ1034" s="24"/>
      <c r="GA1034" s="24"/>
      <c r="GB1034" s="24"/>
      <c r="GC1034" s="24"/>
      <c r="GD1034" s="24"/>
      <c r="GE1034" s="24"/>
      <c r="GF1034" s="24"/>
      <c r="GG1034" s="24"/>
      <c r="GH1034" s="24"/>
      <c r="GI1034" s="24"/>
      <c r="GJ1034" s="24"/>
      <c r="GK1034" s="24"/>
      <c r="GL1034" s="24"/>
      <c r="GM1034" s="24"/>
      <c r="GN1034" s="24"/>
      <c r="GO1034" s="24"/>
      <c r="GP1034" s="24"/>
      <c r="GQ1034" s="24"/>
      <c r="GR1034" s="24"/>
      <c r="GS1034" s="24"/>
      <c r="GT1034" s="24"/>
      <c r="GU1034" s="24"/>
      <c r="GV1034" s="24"/>
      <c r="GW1034" s="24"/>
      <c r="GX1034" s="24"/>
      <c r="GY1034" s="24"/>
      <c r="GZ1034" s="24"/>
      <c r="HA1034" s="24"/>
      <c r="HB1034" s="24"/>
      <c r="HC1034" s="24"/>
      <c r="HD1034" s="24"/>
      <c r="HE1034" s="24"/>
      <c r="HF1034" s="24"/>
      <c r="HG1034" s="24"/>
      <c r="HH1034" s="24"/>
      <c r="HI1034" s="24"/>
      <c r="HJ1034" s="24"/>
      <c r="HK1034" s="24"/>
      <c r="HL1034" s="24"/>
      <c r="HM1034" s="24"/>
      <c r="HN1034" s="24"/>
      <c r="HO1034" s="24"/>
      <c r="HP1034" s="24"/>
      <c r="HQ1034" s="24"/>
      <c r="HR1034" s="24"/>
      <c r="HS1034" s="24"/>
      <c r="HT1034" s="24"/>
      <c r="HU1034" s="24"/>
      <c r="HV1034" s="24"/>
      <c r="HW1034" s="24"/>
      <c r="HX1034" s="24"/>
      <c r="HY1034" s="24"/>
      <c r="HZ1034" s="24"/>
      <c r="IA1034" s="24"/>
      <c r="IB1034" s="24"/>
      <c r="IC1034" s="24"/>
      <c r="ID1034" s="24"/>
      <c r="IE1034" s="24"/>
      <c r="IF1034" s="24"/>
      <c r="IG1034" s="24"/>
      <c r="IH1034" s="24"/>
      <c r="II1034" s="24"/>
      <c r="IJ1034" s="24"/>
      <c r="IK1034" s="24"/>
      <c r="IL1034" s="24"/>
      <c r="IM1034" s="24"/>
      <c r="IN1034" s="24"/>
      <c r="IO1034" s="24"/>
      <c r="IP1034" s="24"/>
      <c r="IQ1034" s="24"/>
      <c r="IR1034" s="24"/>
      <c r="IS1034" s="24"/>
      <c r="IT1034" s="24"/>
      <c r="IU1034" s="24"/>
      <c r="IV1034" s="24"/>
    </row>
    <row r="1035" spans="1:256" s="22" customFormat="1" ht="11.25">
      <c r="A1035" s="24"/>
      <c r="B1035" s="24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  <c r="CH1035" s="24"/>
      <c r="CI1035" s="24"/>
      <c r="CJ1035" s="24"/>
      <c r="CK1035" s="24"/>
      <c r="CL1035" s="24"/>
      <c r="CM1035" s="24"/>
      <c r="CN1035" s="24"/>
      <c r="CO1035" s="24"/>
      <c r="CP1035" s="24"/>
      <c r="CQ1035" s="24"/>
      <c r="CR1035" s="24"/>
      <c r="CS1035" s="24"/>
      <c r="CT1035" s="24"/>
      <c r="CU1035" s="24"/>
      <c r="CV1035" s="24"/>
      <c r="CW1035" s="24"/>
      <c r="CX1035" s="24"/>
      <c r="CY1035" s="24"/>
      <c r="CZ1035" s="24"/>
      <c r="DA1035" s="24"/>
      <c r="DB1035" s="24"/>
      <c r="DC1035" s="24"/>
      <c r="DD1035" s="24"/>
      <c r="DE1035" s="24"/>
      <c r="DF1035" s="24"/>
      <c r="DG1035" s="24"/>
      <c r="DH1035" s="24"/>
      <c r="DI1035" s="24"/>
      <c r="DJ1035" s="24"/>
      <c r="DK1035" s="24"/>
      <c r="DL1035" s="24"/>
      <c r="DM1035" s="24"/>
      <c r="DN1035" s="24"/>
      <c r="DO1035" s="24"/>
      <c r="DP1035" s="24"/>
      <c r="DQ1035" s="24"/>
      <c r="DR1035" s="24"/>
      <c r="DS1035" s="24"/>
      <c r="DT1035" s="24"/>
      <c r="DU1035" s="24"/>
      <c r="DV1035" s="24"/>
      <c r="DW1035" s="24"/>
      <c r="DX1035" s="24"/>
      <c r="DY1035" s="24"/>
      <c r="DZ1035" s="24"/>
      <c r="EA1035" s="24"/>
      <c r="EB1035" s="24"/>
      <c r="EC1035" s="24"/>
      <c r="ED1035" s="24"/>
      <c r="EE1035" s="24"/>
      <c r="EF1035" s="24"/>
      <c r="EG1035" s="24"/>
      <c r="EH1035" s="24"/>
      <c r="EI1035" s="24"/>
      <c r="EJ1035" s="24"/>
      <c r="EK1035" s="24"/>
      <c r="EL1035" s="24"/>
      <c r="EM1035" s="24"/>
      <c r="EN1035" s="24"/>
      <c r="EO1035" s="24"/>
      <c r="EP1035" s="24"/>
      <c r="EQ1035" s="24"/>
      <c r="ER1035" s="24"/>
      <c r="ES1035" s="24"/>
      <c r="ET1035" s="24"/>
      <c r="EU1035" s="24"/>
      <c r="EV1035" s="24"/>
      <c r="EW1035" s="24"/>
      <c r="EX1035" s="24"/>
      <c r="EY1035" s="24"/>
      <c r="EZ1035" s="24"/>
      <c r="FA1035" s="24"/>
      <c r="FB1035" s="24"/>
      <c r="FC1035" s="24"/>
      <c r="FD1035" s="24"/>
      <c r="FE1035" s="24"/>
      <c r="FF1035" s="24"/>
      <c r="FG1035" s="24"/>
      <c r="FH1035" s="24"/>
      <c r="FI1035" s="24"/>
      <c r="FJ1035" s="24"/>
      <c r="FK1035" s="24"/>
      <c r="FL1035" s="24"/>
      <c r="FM1035" s="24"/>
      <c r="FN1035" s="24"/>
      <c r="FO1035" s="24"/>
      <c r="FP1035" s="24"/>
      <c r="FQ1035" s="24"/>
      <c r="FR1035" s="24"/>
      <c r="FS1035" s="24"/>
      <c r="FT1035" s="24"/>
      <c r="FU1035" s="24"/>
      <c r="FV1035" s="24"/>
      <c r="FW1035" s="24"/>
      <c r="FX1035" s="24"/>
      <c r="FY1035" s="24"/>
      <c r="FZ1035" s="24"/>
      <c r="GA1035" s="24"/>
      <c r="GB1035" s="24"/>
      <c r="GC1035" s="24"/>
      <c r="GD1035" s="24"/>
      <c r="GE1035" s="24"/>
      <c r="GF1035" s="24"/>
      <c r="GG1035" s="24"/>
      <c r="GH1035" s="24"/>
      <c r="GI1035" s="24"/>
      <c r="GJ1035" s="24"/>
      <c r="GK1035" s="24"/>
      <c r="GL1035" s="24"/>
      <c r="GM1035" s="24"/>
      <c r="GN1035" s="24"/>
      <c r="GO1035" s="24"/>
      <c r="GP1035" s="24"/>
      <c r="GQ1035" s="24"/>
      <c r="GR1035" s="24"/>
      <c r="GS1035" s="24"/>
      <c r="GT1035" s="24"/>
      <c r="GU1035" s="24"/>
      <c r="GV1035" s="24"/>
      <c r="GW1035" s="24"/>
      <c r="GX1035" s="24"/>
      <c r="GY1035" s="24"/>
      <c r="GZ1035" s="24"/>
      <c r="HA1035" s="24"/>
      <c r="HB1035" s="24"/>
      <c r="HC1035" s="24"/>
      <c r="HD1035" s="24"/>
      <c r="HE1035" s="24"/>
      <c r="HF1035" s="24"/>
      <c r="HG1035" s="24"/>
      <c r="HH1035" s="24"/>
      <c r="HI1035" s="24"/>
      <c r="HJ1035" s="24"/>
      <c r="HK1035" s="24"/>
      <c r="HL1035" s="24"/>
      <c r="HM1035" s="24"/>
      <c r="HN1035" s="24"/>
      <c r="HO1035" s="24"/>
      <c r="HP1035" s="24"/>
      <c r="HQ1035" s="24"/>
      <c r="HR1035" s="24"/>
      <c r="HS1035" s="24"/>
      <c r="HT1035" s="24"/>
      <c r="HU1035" s="24"/>
      <c r="HV1035" s="24"/>
      <c r="HW1035" s="24"/>
      <c r="HX1035" s="24"/>
      <c r="HY1035" s="24"/>
      <c r="HZ1035" s="24"/>
      <c r="IA1035" s="24"/>
      <c r="IB1035" s="24"/>
      <c r="IC1035" s="24"/>
      <c r="ID1035" s="24"/>
      <c r="IE1035" s="24"/>
      <c r="IF1035" s="24"/>
      <c r="IG1035" s="24"/>
      <c r="IH1035" s="24"/>
      <c r="II1035" s="24"/>
      <c r="IJ1035" s="24"/>
      <c r="IK1035" s="24"/>
      <c r="IL1035" s="24"/>
      <c r="IM1035" s="24"/>
      <c r="IN1035" s="24"/>
      <c r="IO1035" s="24"/>
      <c r="IP1035" s="24"/>
      <c r="IQ1035" s="24"/>
      <c r="IR1035" s="24"/>
      <c r="IS1035" s="24"/>
      <c r="IT1035" s="24"/>
      <c r="IU1035" s="24"/>
      <c r="IV1035" s="24"/>
    </row>
    <row r="1036" spans="1:256" s="22" customFormat="1" ht="11.25">
      <c r="A1036" s="24"/>
      <c r="B1036" s="24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  <c r="CK1036" s="24"/>
      <c r="CL1036" s="24"/>
      <c r="CM1036" s="24"/>
      <c r="CN1036" s="24"/>
      <c r="CO1036" s="24"/>
      <c r="CP1036" s="24"/>
      <c r="CQ1036" s="24"/>
      <c r="CR1036" s="24"/>
      <c r="CS1036" s="24"/>
      <c r="CT1036" s="24"/>
      <c r="CU1036" s="24"/>
      <c r="CV1036" s="24"/>
      <c r="CW1036" s="24"/>
      <c r="CX1036" s="24"/>
      <c r="CY1036" s="24"/>
      <c r="CZ1036" s="24"/>
      <c r="DA1036" s="24"/>
      <c r="DB1036" s="24"/>
      <c r="DC1036" s="24"/>
      <c r="DD1036" s="24"/>
      <c r="DE1036" s="24"/>
      <c r="DF1036" s="24"/>
      <c r="DG1036" s="24"/>
      <c r="DH1036" s="24"/>
      <c r="DI1036" s="24"/>
      <c r="DJ1036" s="24"/>
      <c r="DK1036" s="24"/>
      <c r="DL1036" s="24"/>
      <c r="DM1036" s="24"/>
      <c r="DN1036" s="24"/>
      <c r="DO1036" s="24"/>
      <c r="DP1036" s="24"/>
      <c r="DQ1036" s="24"/>
      <c r="DR1036" s="24"/>
      <c r="DS1036" s="24"/>
      <c r="DT1036" s="24"/>
      <c r="DU1036" s="24"/>
      <c r="DV1036" s="24"/>
      <c r="DW1036" s="24"/>
      <c r="DX1036" s="24"/>
      <c r="DY1036" s="24"/>
      <c r="DZ1036" s="24"/>
      <c r="EA1036" s="24"/>
      <c r="EB1036" s="24"/>
      <c r="EC1036" s="24"/>
      <c r="ED1036" s="24"/>
      <c r="EE1036" s="24"/>
      <c r="EF1036" s="24"/>
      <c r="EG1036" s="24"/>
      <c r="EH1036" s="24"/>
      <c r="EI1036" s="24"/>
      <c r="EJ1036" s="24"/>
      <c r="EK1036" s="24"/>
      <c r="EL1036" s="24"/>
      <c r="EM1036" s="24"/>
      <c r="EN1036" s="24"/>
      <c r="EO1036" s="24"/>
      <c r="EP1036" s="24"/>
      <c r="EQ1036" s="24"/>
      <c r="ER1036" s="24"/>
      <c r="ES1036" s="24"/>
      <c r="ET1036" s="24"/>
      <c r="EU1036" s="24"/>
      <c r="EV1036" s="24"/>
      <c r="EW1036" s="24"/>
      <c r="EX1036" s="24"/>
      <c r="EY1036" s="24"/>
      <c r="EZ1036" s="24"/>
      <c r="FA1036" s="24"/>
      <c r="FB1036" s="24"/>
      <c r="FC1036" s="24"/>
      <c r="FD1036" s="24"/>
      <c r="FE1036" s="24"/>
      <c r="FF1036" s="24"/>
      <c r="FG1036" s="24"/>
      <c r="FH1036" s="24"/>
      <c r="FI1036" s="24"/>
      <c r="FJ1036" s="24"/>
      <c r="FK1036" s="24"/>
      <c r="FL1036" s="24"/>
      <c r="FM1036" s="24"/>
      <c r="FN1036" s="24"/>
      <c r="FO1036" s="24"/>
      <c r="FP1036" s="24"/>
      <c r="FQ1036" s="24"/>
      <c r="FR1036" s="24"/>
      <c r="FS1036" s="24"/>
      <c r="FT1036" s="24"/>
      <c r="FU1036" s="24"/>
      <c r="FV1036" s="24"/>
      <c r="FW1036" s="24"/>
      <c r="FX1036" s="24"/>
      <c r="FY1036" s="24"/>
      <c r="FZ1036" s="24"/>
      <c r="GA1036" s="24"/>
      <c r="GB1036" s="24"/>
      <c r="GC1036" s="24"/>
      <c r="GD1036" s="24"/>
      <c r="GE1036" s="24"/>
      <c r="GF1036" s="24"/>
      <c r="GG1036" s="24"/>
      <c r="GH1036" s="24"/>
      <c r="GI1036" s="24"/>
      <c r="GJ1036" s="24"/>
      <c r="GK1036" s="24"/>
      <c r="GL1036" s="24"/>
      <c r="GM1036" s="24"/>
      <c r="GN1036" s="24"/>
      <c r="GO1036" s="24"/>
      <c r="GP1036" s="24"/>
      <c r="GQ1036" s="24"/>
      <c r="GR1036" s="24"/>
      <c r="GS1036" s="24"/>
      <c r="GT1036" s="24"/>
      <c r="GU1036" s="24"/>
      <c r="GV1036" s="24"/>
      <c r="GW1036" s="24"/>
      <c r="GX1036" s="24"/>
      <c r="GY1036" s="24"/>
      <c r="GZ1036" s="24"/>
      <c r="HA1036" s="24"/>
      <c r="HB1036" s="24"/>
      <c r="HC1036" s="24"/>
      <c r="HD1036" s="24"/>
      <c r="HE1036" s="24"/>
      <c r="HF1036" s="24"/>
      <c r="HG1036" s="24"/>
      <c r="HH1036" s="24"/>
      <c r="HI1036" s="24"/>
      <c r="HJ1036" s="24"/>
      <c r="HK1036" s="24"/>
      <c r="HL1036" s="24"/>
      <c r="HM1036" s="24"/>
      <c r="HN1036" s="24"/>
      <c r="HO1036" s="24"/>
      <c r="HP1036" s="24"/>
      <c r="HQ1036" s="24"/>
      <c r="HR1036" s="24"/>
      <c r="HS1036" s="24"/>
      <c r="HT1036" s="24"/>
      <c r="HU1036" s="24"/>
      <c r="HV1036" s="24"/>
      <c r="HW1036" s="24"/>
      <c r="HX1036" s="24"/>
      <c r="HY1036" s="24"/>
      <c r="HZ1036" s="24"/>
      <c r="IA1036" s="24"/>
      <c r="IB1036" s="24"/>
      <c r="IC1036" s="24"/>
      <c r="ID1036" s="24"/>
      <c r="IE1036" s="24"/>
      <c r="IF1036" s="24"/>
      <c r="IG1036" s="24"/>
      <c r="IH1036" s="24"/>
      <c r="II1036" s="24"/>
      <c r="IJ1036" s="24"/>
      <c r="IK1036" s="24"/>
      <c r="IL1036" s="24"/>
      <c r="IM1036" s="24"/>
      <c r="IN1036" s="24"/>
      <c r="IO1036" s="24"/>
      <c r="IP1036" s="24"/>
      <c r="IQ1036" s="24"/>
      <c r="IR1036" s="24"/>
      <c r="IS1036" s="24"/>
      <c r="IT1036" s="24"/>
      <c r="IU1036" s="24"/>
      <c r="IV1036" s="24"/>
    </row>
    <row r="1037" spans="1:256" s="22" customFormat="1" ht="11.25">
      <c r="A1037" s="24"/>
      <c r="B1037" s="24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  <c r="CK1037" s="24"/>
      <c r="CL1037" s="24"/>
      <c r="CM1037" s="24"/>
      <c r="CN1037" s="24"/>
      <c r="CO1037" s="24"/>
      <c r="CP1037" s="24"/>
      <c r="CQ1037" s="24"/>
      <c r="CR1037" s="24"/>
      <c r="CS1037" s="24"/>
      <c r="CT1037" s="24"/>
      <c r="CU1037" s="24"/>
      <c r="CV1037" s="24"/>
      <c r="CW1037" s="24"/>
      <c r="CX1037" s="24"/>
      <c r="CY1037" s="24"/>
      <c r="CZ1037" s="24"/>
      <c r="DA1037" s="24"/>
      <c r="DB1037" s="24"/>
      <c r="DC1037" s="24"/>
      <c r="DD1037" s="24"/>
      <c r="DE1037" s="24"/>
      <c r="DF1037" s="24"/>
      <c r="DG1037" s="24"/>
      <c r="DH1037" s="24"/>
      <c r="DI1037" s="24"/>
      <c r="DJ1037" s="24"/>
      <c r="DK1037" s="24"/>
      <c r="DL1037" s="24"/>
      <c r="DM1037" s="24"/>
      <c r="DN1037" s="24"/>
      <c r="DO1037" s="24"/>
      <c r="DP1037" s="24"/>
      <c r="DQ1037" s="24"/>
      <c r="DR1037" s="24"/>
      <c r="DS1037" s="24"/>
      <c r="DT1037" s="24"/>
      <c r="DU1037" s="24"/>
      <c r="DV1037" s="24"/>
      <c r="DW1037" s="24"/>
      <c r="DX1037" s="24"/>
      <c r="DY1037" s="24"/>
      <c r="DZ1037" s="24"/>
      <c r="EA1037" s="24"/>
      <c r="EB1037" s="24"/>
      <c r="EC1037" s="24"/>
      <c r="ED1037" s="24"/>
      <c r="EE1037" s="24"/>
      <c r="EF1037" s="24"/>
      <c r="EG1037" s="24"/>
      <c r="EH1037" s="24"/>
      <c r="EI1037" s="24"/>
      <c r="EJ1037" s="24"/>
      <c r="EK1037" s="24"/>
      <c r="EL1037" s="24"/>
      <c r="EM1037" s="24"/>
      <c r="EN1037" s="24"/>
      <c r="EO1037" s="24"/>
      <c r="EP1037" s="24"/>
      <c r="EQ1037" s="24"/>
      <c r="ER1037" s="24"/>
      <c r="ES1037" s="24"/>
      <c r="ET1037" s="24"/>
      <c r="EU1037" s="24"/>
      <c r="EV1037" s="24"/>
      <c r="EW1037" s="24"/>
      <c r="EX1037" s="24"/>
      <c r="EY1037" s="24"/>
      <c r="EZ1037" s="24"/>
      <c r="FA1037" s="24"/>
      <c r="FB1037" s="24"/>
      <c r="FC1037" s="24"/>
      <c r="FD1037" s="24"/>
      <c r="FE1037" s="24"/>
      <c r="FF1037" s="24"/>
      <c r="FG1037" s="24"/>
      <c r="FH1037" s="24"/>
      <c r="FI1037" s="24"/>
      <c r="FJ1037" s="24"/>
      <c r="FK1037" s="24"/>
      <c r="FL1037" s="24"/>
      <c r="FM1037" s="24"/>
      <c r="FN1037" s="24"/>
      <c r="FO1037" s="24"/>
      <c r="FP1037" s="24"/>
      <c r="FQ1037" s="24"/>
      <c r="FR1037" s="24"/>
      <c r="FS1037" s="24"/>
      <c r="FT1037" s="24"/>
      <c r="FU1037" s="24"/>
      <c r="FV1037" s="24"/>
      <c r="FW1037" s="24"/>
      <c r="FX1037" s="24"/>
      <c r="FY1037" s="24"/>
      <c r="FZ1037" s="24"/>
      <c r="GA1037" s="24"/>
      <c r="GB1037" s="24"/>
      <c r="GC1037" s="24"/>
      <c r="GD1037" s="24"/>
      <c r="GE1037" s="24"/>
      <c r="GF1037" s="24"/>
      <c r="GG1037" s="24"/>
      <c r="GH1037" s="24"/>
      <c r="GI1037" s="24"/>
      <c r="GJ1037" s="24"/>
      <c r="GK1037" s="24"/>
      <c r="GL1037" s="24"/>
      <c r="GM1037" s="24"/>
      <c r="GN1037" s="24"/>
      <c r="GO1037" s="24"/>
      <c r="GP1037" s="24"/>
      <c r="GQ1037" s="24"/>
      <c r="GR1037" s="24"/>
      <c r="GS1037" s="24"/>
      <c r="GT1037" s="24"/>
      <c r="GU1037" s="24"/>
      <c r="GV1037" s="24"/>
      <c r="GW1037" s="24"/>
      <c r="GX1037" s="24"/>
      <c r="GY1037" s="24"/>
      <c r="GZ1037" s="24"/>
      <c r="HA1037" s="24"/>
      <c r="HB1037" s="24"/>
      <c r="HC1037" s="24"/>
      <c r="HD1037" s="24"/>
      <c r="HE1037" s="24"/>
      <c r="HF1037" s="24"/>
      <c r="HG1037" s="24"/>
      <c r="HH1037" s="24"/>
      <c r="HI1037" s="24"/>
      <c r="HJ1037" s="24"/>
      <c r="HK1037" s="24"/>
      <c r="HL1037" s="24"/>
      <c r="HM1037" s="24"/>
      <c r="HN1037" s="24"/>
      <c r="HO1037" s="24"/>
      <c r="HP1037" s="24"/>
      <c r="HQ1037" s="24"/>
      <c r="HR1037" s="24"/>
      <c r="HS1037" s="24"/>
      <c r="HT1037" s="24"/>
      <c r="HU1037" s="24"/>
      <c r="HV1037" s="24"/>
      <c r="HW1037" s="24"/>
      <c r="HX1037" s="24"/>
      <c r="HY1037" s="24"/>
      <c r="HZ1037" s="24"/>
      <c r="IA1037" s="24"/>
      <c r="IB1037" s="24"/>
      <c r="IC1037" s="24"/>
      <c r="ID1037" s="24"/>
      <c r="IE1037" s="24"/>
      <c r="IF1037" s="24"/>
      <c r="IG1037" s="24"/>
      <c r="IH1037" s="24"/>
      <c r="II1037" s="24"/>
      <c r="IJ1037" s="24"/>
      <c r="IK1037" s="24"/>
      <c r="IL1037" s="24"/>
      <c r="IM1037" s="24"/>
      <c r="IN1037" s="24"/>
      <c r="IO1037" s="24"/>
      <c r="IP1037" s="24"/>
      <c r="IQ1037" s="24"/>
      <c r="IR1037" s="24"/>
      <c r="IS1037" s="24"/>
      <c r="IT1037" s="24"/>
      <c r="IU1037" s="24"/>
      <c r="IV1037" s="24"/>
    </row>
    <row r="1038" spans="1:256" s="22" customFormat="1" ht="11.25">
      <c r="A1038" s="24"/>
      <c r="B1038" s="24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  <c r="CK1038" s="24"/>
      <c r="CL1038" s="24"/>
      <c r="CM1038" s="24"/>
      <c r="CN1038" s="24"/>
      <c r="CO1038" s="24"/>
      <c r="CP1038" s="24"/>
      <c r="CQ1038" s="24"/>
      <c r="CR1038" s="24"/>
      <c r="CS1038" s="24"/>
      <c r="CT1038" s="24"/>
      <c r="CU1038" s="24"/>
      <c r="CV1038" s="24"/>
      <c r="CW1038" s="24"/>
      <c r="CX1038" s="24"/>
      <c r="CY1038" s="24"/>
      <c r="CZ1038" s="24"/>
      <c r="DA1038" s="24"/>
      <c r="DB1038" s="24"/>
      <c r="DC1038" s="24"/>
      <c r="DD1038" s="24"/>
      <c r="DE1038" s="24"/>
      <c r="DF1038" s="24"/>
      <c r="DG1038" s="24"/>
      <c r="DH1038" s="24"/>
      <c r="DI1038" s="24"/>
      <c r="DJ1038" s="24"/>
      <c r="DK1038" s="24"/>
      <c r="DL1038" s="24"/>
      <c r="DM1038" s="24"/>
      <c r="DN1038" s="24"/>
      <c r="DO1038" s="24"/>
      <c r="DP1038" s="24"/>
      <c r="DQ1038" s="24"/>
      <c r="DR1038" s="24"/>
      <c r="DS1038" s="24"/>
      <c r="DT1038" s="24"/>
      <c r="DU1038" s="24"/>
      <c r="DV1038" s="24"/>
      <c r="DW1038" s="24"/>
      <c r="DX1038" s="24"/>
      <c r="DY1038" s="24"/>
      <c r="DZ1038" s="24"/>
      <c r="EA1038" s="24"/>
      <c r="EB1038" s="24"/>
      <c r="EC1038" s="24"/>
      <c r="ED1038" s="24"/>
      <c r="EE1038" s="24"/>
      <c r="EF1038" s="24"/>
      <c r="EG1038" s="24"/>
      <c r="EH1038" s="24"/>
      <c r="EI1038" s="24"/>
      <c r="EJ1038" s="24"/>
      <c r="EK1038" s="24"/>
      <c r="EL1038" s="24"/>
      <c r="EM1038" s="24"/>
      <c r="EN1038" s="24"/>
      <c r="EO1038" s="24"/>
      <c r="EP1038" s="24"/>
      <c r="EQ1038" s="24"/>
      <c r="ER1038" s="24"/>
      <c r="ES1038" s="24"/>
      <c r="ET1038" s="24"/>
      <c r="EU1038" s="24"/>
      <c r="EV1038" s="24"/>
      <c r="EW1038" s="24"/>
      <c r="EX1038" s="24"/>
      <c r="EY1038" s="24"/>
      <c r="EZ1038" s="24"/>
      <c r="FA1038" s="24"/>
      <c r="FB1038" s="24"/>
      <c r="FC1038" s="24"/>
      <c r="FD1038" s="24"/>
      <c r="FE1038" s="24"/>
      <c r="FF1038" s="24"/>
      <c r="FG1038" s="24"/>
      <c r="FH1038" s="24"/>
      <c r="FI1038" s="24"/>
      <c r="FJ1038" s="24"/>
      <c r="FK1038" s="24"/>
      <c r="FL1038" s="24"/>
      <c r="FM1038" s="24"/>
      <c r="FN1038" s="24"/>
      <c r="FO1038" s="24"/>
      <c r="FP1038" s="24"/>
      <c r="FQ1038" s="24"/>
      <c r="FR1038" s="24"/>
      <c r="FS1038" s="24"/>
      <c r="FT1038" s="24"/>
      <c r="FU1038" s="24"/>
      <c r="FV1038" s="24"/>
      <c r="FW1038" s="24"/>
      <c r="FX1038" s="24"/>
      <c r="FY1038" s="24"/>
      <c r="FZ1038" s="24"/>
      <c r="GA1038" s="24"/>
      <c r="GB1038" s="24"/>
      <c r="GC1038" s="24"/>
      <c r="GD1038" s="24"/>
      <c r="GE1038" s="24"/>
      <c r="GF1038" s="24"/>
      <c r="GG1038" s="24"/>
      <c r="GH1038" s="24"/>
      <c r="GI1038" s="24"/>
      <c r="GJ1038" s="24"/>
      <c r="GK1038" s="24"/>
      <c r="GL1038" s="24"/>
      <c r="GM1038" s="24"/>
      <c r="GN1038" s="24"/>
      <c r="GO1038" s="24"/>
      <c r="GP1038" s="24"/>
      <c r="GQ1038" s="24"/>
      <c r="GR1038" s="24"/>
      <c r="GS1038" s="24"/>
      <c r="GT1038" s="24"/>
      <c r="GU1038" s="24"/>
      <c r="GV1038" s="24"/>
      <c r="GW1038" s="24"/>
      <c r="GX1038" s="24"/>
      <c r="GY1038" s="24"/>
      <c r="GZ1038" s="24"/>
      <c r="HA1038" s="24"/>
      <c r="HB1038" s="24"/>
      <c r="HC1038" s="24"/>
      <c r="HD1038" s="24"/>
      <c r="HE1038" s="24"/>
      <c r="HF1038" s="24"/>
      <c r="HG1038" s="24"/>
      <c r="HH1038" s="24"/>
      <c r="HI1038" s="24"/>
      <c r="HJ1038" s="24"/>
      <c r="HK1038" s="24"/>
      <c r="HL1038" s="24"/>
      <c r="HM1038" s="24"/>
      <c r="HN1038" s="24"/>
      <c r="HO1038" s="24"/>
      <c r="HP1038" s="24"/>
      <c r="HQ1038" s="24"/>
      <c r="HR1038" s="24"/>
      <c r="HS1038" s="24"/>
      <c r="HT1038" s="24"/>
      <c r="HU1038" s="24"/>
      <c r="HV1038" s="24"/>
      <c r="HW1038" s="24"/>
      <c r="HX1038" s="24"/>
      <c r="HY1038" s="24"/>
      <c r="HZ1038" s="24"/>
      <c r="IA1038" s="24"/>
      <c r="IB1038" s="24"/>
      <c r="IC1038" s="24"/>
      <c r="ID1038" s="24"/>
      <c r="IE1038" s="24"/>
      <c r="IF1038" s="24"/>
      <c r="IG1038" s="24"/>
      <c r="IH1038" s="24"/>
      <c r="II1038" s="24"/>
      <c r="IJ1038" s="24"/>
      <c r="IK1038" s="24"/>
      <c r="IL1038" s="24"/>
      <c r="IM1038" s="24"/>
      <c r="IN1038" s="24"/>
      <c r="IO1038" s="24"/>
      <c r="IP1038" s="24"/>
      <c r="IQ1038" s="24"/>
      <c r="IR1038" s="24"/>
      <c r="IS1038" s="24"/>
      <c r="IT1038" s="24"/>
      <c r="IU1038" s="24"/>
      <c r="IV1038" s="24"/>
    </row>
    <row r="1039" spans="1:256" s="22" customFormat="1" ht="11.25">
      <c r="A1039" s="24"/>
      <c r="B1039" s="24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  <c r="CK1039" s="24"/>
      <c r="CL1039" s="24"/>
      <c r="CM1039" s="24"/>
      <c r="CN1039" s="24"/>
      <c r="CO1039" s="24"/>
      <c r="CP1039" s="24"/>
      <c r="CQ1039" s="24"/>
      <c r="CR1039" s="24"/>
      <c r="CS1039" s="24"/>
      <c r="CT1039" s="24"/>
      <c r="CU1039" s="24"/>
      <c r="CV1039" s="24"/>
      <c r="CW1039" s="24"/>
      <c r="CX1039" s="24"/>
      <c r="CY1039" s="24"/>
      <c r="CZ1039" s="24"/>
      <c r="DA1039" s="24"/>
      <c r="DB1039" s="24"/>
      <c r="DC1039" s="24"/>
      <c r="DD1039" s="24"/>
      <c r="DE1039" s="24"/>
      <c r="DF1039" s="24"/>
      <c r="DG1039" s="24"/>
      <c r="DH1039" s="24"/>
      <c r="DI1039" s="24"/>
      <c r="DJ1039" s="24"/>
      <c r="DK1039" s="24"/>
      <c r="DL1039" s="24"/>
      <c r="DM1039" s="24"/>
      <c r="DN1039" s="24"/>
      <c r="DO1039" s="24"/>
      <c r="DP1039" s="24"/>
      <c r="DQ1039" s="24"/>
      <c r="DR1039" s="24"/>
      <c r="DS1039" s="24"/>
      <c r="DT1039" s="24"/>
      <c r="DU1039" s="24"/>
      <c r="DV1039" s="24"/>
      <c r="DW1039" s="24"/>
      <c r="DX1039" s="24"/>
      <c r="DY1039" s="24"/>
      <c r="DZ1039" s="24"/>
      <c r="EA1039" s="24"/>
      <c r="EB1039" s="24"/>
      <c r="EC1039" s="24"/>
      <c r="ED1039" s="24"/>
      <c r="EE1039" s="24"/>
      <c r="EF1039" s="24"/>
      <c r="EG1039" s="24"/>
      <c r="EH1039" s="24"/>
      <c r="EI1039" s="24"/>
      <c r="EJ1039" s="24"/>
      <c r="EK1039" s="24"/>
      <c r="EL1039" s="24"/>
      <c r="EM1039" s="24"/>
      <c r="EN1039" s="24"/>
      <c r="EO1039" s="24"/>
      <c r="EP1039" s="24"/>
      <c r="EQ1039" s="24"/>
      <c r="ER1039" s="24"/>
      <c r="ES1039" s="24"/>
      <c r="ET1039" s="24"/>
      <c r="EU1039" s="24"/>
      <c r="EV1039" s="24"/>
      <c r="EW1039" s="24"/>
      <c r="EX1039" s="24"/>
      <c r="EY1039" s="24"/>
      <c r="EZ1039" s="24"/>
      <c r="FA1039" s="24"/>
      <c r="FB1039" s="24"/>
      <c r="FC1039" s="24"/>
      <c r="FD1039" s="24"/>
      <c r="FE1039" s="24"/>
      <c r="FF1039" s="24"/>
      <c r="FG1039" s="24"/>
      <c r="FH1039" s="24"/>
      <c r="FI1039" s="24"/>
      <c r="FJ1039" s="24"/>
      <c r="FK1039" s="24"/>
      <c r="FL1039" s="24"/>
      <c r="FM1039" s="24"/>
      <c r="FN1039" s="24"/>
      <c r="FO1039" s="24"/>
      <c r="FP1039" s="24"/>
      <c r="FQ1039" s="24"/>
      <c r="FR1039" s="24"/>
      <c r="FS1039" s="24"/>
      <c r="FT1039" s="24"/>
      <c r="FU1039" s="24"/>
      <c r="FV1039" s="24"/>
      <c r="FW1039" s="24"/>
      <c r="FX1039" s="24"/>
      <c r="FY1039" s="24"/>
      <c r="FZ1039" s="24"/>
      <c r="GA1039" s="24"/>
      <c r="GB1039" s="24"/>
      <c r="GC1039" s="24"/>
      <c r="GD1039" s="24"/>
      <c r="GE1039" s="24"/>
      <c r="GF1039" s="24"/>
      <c r="GG1039" s="24"/>
      <c r="GH1039" s="24"/>
      <c r="GI1039" s="24"/>
      <c r="GJ1039" s="24"/>
      <c r="GK1039" s="24"/>
      <c r="GL1039" s="24"/>
      <c r="GM1039" s="24"/>
      <c r="GN1039" s="24"/>
      <c r="GO1039" s="24"/>
      <c r="GP1039" s="24"/>
      <c r="GQ1039" s="24"/>
      <c r="GR1039" s="24"/>
      <c r="GS1039" s="24"/>
      <c r="GT1039" s="24"/>
      <c r="GU1039" s="24"/>
      <c r="GV1039" s="24"/>
      <c r="GW1039" s="24"/>
      <c r="GX1039" s="24"/>
      <c r="GY1039" s="24"/>
      <c r="GZ1039" s="24"/>
      <c r="HA1039" s="24"/>
      <c r="HB1039" s="24"/>
      <c r="HC1039" s="24"/>
      <c r="HD1039" s="24"/>
      <c r="HE1039" s="24"/>
      <c r="HF1039" s="24"/>
      <c r="HG1039" s="24"/>
      <c r="HH1039" s="24"/>
      <c r="HI1039" s="24"/>
      <c r="HJ1039" s="24"/>
      <c r="HK1039" s="24"/>
      <c r="HL1039" s="24"/>
      <c r="HM1039" s="24"/>
      <c r="HN1039" s="24"/>
      <c r="HO1039" s="24"/>
      <c r="HP1039" s="24"/>
      <c r="HQ1039" s="24"/>
      <c r="HR1039" s="24"/>
      <c r="HS1039" s="24"/>
      <c r="HT1039" s="24"/>
      <c r="HU1039" s="24"/>
      <c r="HV1039" s="24"/>
      <c r="HW1039" s="24"/>
      <c r="HX1039" s="24"/>
      <c r="HY1039" s="24"/>
      <c r="HZ1039" s="24"/>
      <c r="IA1039" s="24"/>
      <c r="IB1039" s="24"/>
      <c r="IC1039" s="24"/>
      <c r="ID1039" s="24"/>
      <c r="IE1039" s="24"/>
      <c r="IF1039" s="24"/>
      <c r="IG1039" s="24"/>
      <c r="IH1039" s="24"/>
      <c r="II1039" s="24"/>
      <c r="IJ1039" s="24"/>
      <c r="IK1039" s="24"/>
      <c r="IL1039" s="24"/>
      <c r="IM1039" s="24"/>
      <c r="IN1039" s="24"/>
      <c r="IO1039" s="24"/>
      <c r="IP1039" s="24"/>
      <c r="IQ1039" s="24"/>
      <c r="IR1039" s="24"/>
      <c r="IS1039" s="24"/>
      <c r="IT1039" s="24"/>
      <c r="IU1039" s="24"/>
      <c r="IV1039" s="24"/>
    </row>
    <row r="1040" spans="1:256" s="22" customFormat="1" ht="11.25">
      <c r="A1040" s="24"/>
      <c r="B1040" s="24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  <c r="CK1040" s="24"/>
      <c r="CL1040" s="24"/>
      <c r="CM1040" s="24"/>
      <c r="CN1040" s="24"/>
      <c r="CO1040" s="24"/>
      <c r="CP1040" s="24"/>
      <c r="CQ1040" s="24"/>
      <c r="CR1040" s="24"/>
      <c r="CS1040" s="24"/>
      <c r="CT1040" s="24"/>
      <c r="CU1040" s="24"/>
      <c r="CV1040" s="24"/>
      <c r="CW1040" s="24"/>
      <c r="CX1040" s="24"/>
      <c r="CY1040" s="24"/>
      <c r="CZ1040" s="24"/>
      <c r="DA1040" s="24"/>
      <c r="DB1040" s="24"/>
      <c r="DC1040" s="24"/>
      <c r="DD1040" s="24"/>
      <c r="DE1040" s="24"/>
      <c r="DF1040" s="24"/>
      <c r="DG1040" s="24"/>
      <c r="DH1040" s="24"/>
      <c r="DI1040" s="24"/>
      <c r="DJ1040" s="24"/>
      <c r="DK1040" s="24"/>
      <c r="DL1040" s="24"/>
      <c r="DM1040" s="24"/>
      <c r="DN1040" s="24"/>
      <c r="DO1040" s="24"/>
      <c r="DP1040" s="24"/>
      <c r="DQ1040" s="24"/>
      <c r="DR1040" s="24"/>
      <c r="DS1040" s="24"/>
      <c r="DT1040" s="24"/>
      <c r="DU1040" s="24"/>
      <c r="DV1040" s="24"/>
      <c r="DW1040" s="24"/>
      <c r="DX1040" s="24"/>
      <c r="DY1040" s="24"/>
      <c r="DZ1040" s="24"/>
      <c r="EA1040" s="24"/>
      <c r="EB1040" s="24"/>
      <c r="EC1040" s="24"/>
      <c r="ED1040" s="24"/>
      <c r="EE1040" s="24"/>
      <c r="EF1040" s="24"/>
      <c r="EG1040" s="24"/>
      <c r="EH1040" s="24"/>
      <c r="EI1040" s="24"/>
      <c r="EJ1040" s="24"/>
      <c r="EK1040" s="24"/>
      <c r="EL1040" s="24"/>
      <c r="EM1040" s="24"/>
      <c r="EN1040" s="24"/>
      <c r="EO1040" s="24"/>
      <c r="EP1040" s="24"/>
      <c r="EQ1040" s="24"/>
      <c r="ER1040" s="24"/>
      <c r="ES1040" s="24"/>
      <c r="ET1040" s="24"/>
      <c r="EU1040" s="24"/>
      <c r="EV1040" s="24"/>
      <c r="EW1040" s="24"/>
      <c r="EX1040" s="24"/>
      <c r="EY1040" s="24"/>
      <c r="EZ1040" s="24"/>
      <c r="FA1040" s="24"/>
      <c r="FB1040" s="24"/>
      <c r="FC1040" s="24"/>
      <c r="FD1040" s="24"/>
      <c r="FE1040" s="24"/>
      <c r="FF1040" s="24"/>
      <c r="FG1040" s="24"/>
      <c r="FH1040" s="24"/>
      <c r="FI1040" s="24"/>
      <c r="FJ1040" s="24"/>
      <c r="FK1040" s="24"/>
      <c r="FL1040" s="24"/>
      <c r="FM1040" s="24"/>
      <c r="FN1040" s="24"/>
      <c r="FO1040" s="24"/>
      <c r="FP1040" s="24"/>
      <c r="FQ1040" s="24"/>
      <c r="FR1040" s="24"/>
      <c r="FS1040" s="24"/>
      <c r="FT1040" s="24"/>
      <c r="FU1040" s="24"/>
      <c r="FV1040" s="24"/>
      <c r="FW1040" s="24"/>
      <c r="FX1040" s="24"/>
      <c r="FY1040" s="24"/>
      <c r="FZ1040" s="24"/>
      <c r="GA1040" s="24"/>
      <c r="GB1040" s="24"/>
      <c r="GC1040" s="24"/>
      <c r="GD1040" s="24"/>
      <c r="GE1040" s="24"/>
      <c r="GF1040" s="24"/>
      <c r="GG1040" s="24"/>
      <c r="GH1040" s="24"/>
      <c r="GI1040" s="24"/>
      <c r="GJ1040" s="24"/>
      <c r="GK1040" s="24"/>
      <c r="GL1040" s="24"/>
      <c r="GM1040" s="24"/>
      <c r="GN1040" s="24"/>
      <c r="GO1040" s="24"/>
      <c r="GP1040" s="24"/>
      <c r="GQ1040" s="24"/>
      <c r="GR1040" s="24"/>
      <c r="GS1040" s="24"/>
      <c r="GT1040" s="24"/>
      <c r="GU1040" s="24"/>
      <c r="GV1040" s="24"/>
      <c r="GW1040" s="24"/>
      <c r="GX1040" s="24"/>
      <c r="GY1040" s="24"/>
      <c r="GZ1040" s="24"/>
      <c r="HA1040" s="24"/>
      <c r="HB1040" s="24"/>
      <c r="HC1040" s="24"/>
      <c r="HD1040" s="24"/>
      <c r="HE1040" s="24"/>
      <c r="HF1040" s="24"/>
      <c r="HG1040" s="24"/>
      <c r="HH1040" s="24"/>
      <c r="HI1040" s="24"/>
      <c r="HJ1040" s="24"/>
      <c r="HK1040" s="24"/>
      <c r="HL1040" s="24"/>
      <c r="HM1040" s="24"/>
      <c r="HN1040" s="24"/>
      <c r="HO1040" s="24"/>
      <c r="HP1040" s="24"/>
      <c r="HQ1040" s="24"/>
      <c r="HR1040" s="24"/>
      <c r="HS1040" s="24"/>
      <c r="HT1040" s="24"/>
      <c r="HU1040" s="24"/>
      <c r="HV1040" s="24"/>
      <c r="HW1040" s="24"/>
      <c r="HX1040" s="24"/>
      <c r="HY1040" s="24"/>
      <c r="HZ1040" s="24"/>
      <c r="IA1040" s="24"/>
      <c r="IB1040" s="24"/>
      <c r="IC1040" s="24"/>
      <c r="ID1040" s="24"/>
      <c r="IE1040" s="24"/>
      <c r="IF1040" s="24"/>
      <c r="IG1040" s="24"/>
      <c r="IH1040" s="24"/>
      <c r="II1040" s="24"/>
      <c r="IJ1040" s="24"/>
      <c r="IK1040" s="24"/>
      <c r="IL1040" s="24"/>
      <c r="IM1040" s="24"/>
      <c r="IN1040" s="24"/>
      <c r="IO1040" s="24"/>
      <c r="IP1040" s="24"/>
      <c r="IQ1040" s="24"/>
      <c r="IR1040" s="24"/>
      <c r="IS1040" s="24"/>
      <c r="IT1040" s="24"/>
      <c r="IU1040" s="24"/>
      <c r="IV1040" s="24"/>
    </row>
    <row r="1041" spans="1:256" s="22" customFormat="1" ht="11.25">
      <c r="A1041" s="24"/>
      <c r="B1041" s="24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  <c r="CK1041" s="24"/>
      <c r="CL1041" s="24"/>
      <c r="CM1041" s="24"/>
      <c r="CN1041" s="24"/>
      <c r="CO1041" s="24"/>
      <c r="CP1041" s="24"/>
      <c r="CQ1041" s="24"/>
      <c r="CR1041" s="24"/>
      <c r="CS1041" s="24"/>
      <c r="CT1041" s="24"/>
      <c r="CU1041" s="24"/>
      <c r="CV1041" s="24"/>
      <c r="CW1041" s="24"/>
      <c r="CX1041" s="24"/>
      <c r="CY1041" s="24"/>
      <c r="CZ1041" s="24"/>
      <c r="DA1041" s="24"/>
      <c r="DB1041" s="24"/>
      <c r="DC1041" s="24"/>
      <c r="DD1041" s="24"/>
      <c r="DE1041" s="24"/>
      <c r="DF1041" s="24"/>
      <c r="DG1041" s="24"/>
      <c r="DH1041" s="24"/>
      <c r="DI1041" s="24"/>
      <c r="DJ1041" s="24"/>
      <c r="DK1041" s="24"/>
      <c r="DL1041" s="24"/>
      <c r="DM1041" s="24"/>
      <c r="DN1041" s="24"/>
      <c r="DO1041" s="24"/>
      <c r="DP1041" s="24"/>
      <c r="DQ1041" s="24"/>
      <c r="DR1041" s="24"/>
      <c r="DS1041" s="24"/>
      <c r="DT1041" s="24"/>
      <c r="DU1041" s="24"/>
      <c r="DV1041" s="24"/>
      <c r="DW1041" s="24"/>
      <c r="DX1041" s="24"/>
      <c r="DY1041" s="24"/>
      <c r="DZ1041" s="24"/>
      <c r="EA1041" s="24"/>
      <c r="EB1041" s="24"/>
      <c r="EC1041" s="24"/>
      <c r="ED1041" s="24"/>
      <c r="EE1041" s="24"/>
      <c r="EF1041" s="24"/>
      <c r="EG1041" s="24"/>
      <c r="EH1041" s="24"/>
      <c r="EI1041" s="24"/>
      <c r="EJ1041" s="24"/>
      <c r="EK1041" s="24"/>
      <c r="EL1041" s="24"/>
      <c r="EM1041" s="24"/>
      <c r="EN1041" s="24"/>
      <c r="EO1041" s="24"/>
      <c r="EP1041" s="24"/>
      <c r="EQ1041" s="24"/>
      <c r="ER1041" s="24"/>
      <c r="ES1041" s="24"/>
      <c r="ET1041" s="24"/>
      <c r="EU1041" s="24"/>
      <c r="EV1041" s="24"/>
      <c r="EW1041" s="24"/>
      <c r="EX1041" s="24"/>
      <c r="EY1041" s="24"/>
      <c r="EZ1041" s="24"/>
      <c r="FA1041" s="24"/>
      <c r="FB1041" s="24"/>
      <c r="FC1041" s="24"/>
      <c r="FD1041" s="24"/>
      <c r="FE1041" s="24"/>
      <c r="FF1041" s="24"/>
      <c r="FG1041" s="24"/>
      <c r="FH1041" s="24"/>
      <c r="FI1041" s="24"/>
      <c r="FJ1041" s="24"/>
      <c r="FK1041" s="24"/>
      <c r="FL1041" s="24"/>
      <c r="FM1041" s="24"/>
      <c r="FN1041" s="24"/>
      <c r="FO1041" s="24"/>
      <c r="FP1041" s="24"/>
      <c r="FQ1041" s="24"/>
      <c r="FR1041" s="24"/>
      <c r="FS1041" s="24"/>
      <c r="FT1041" s="24"/>
      <c r="FU1041" s="24"/>
      <c r="FV1041" s="24"/>
      <c r="FW1041" s="24"/>
      <c r="FX1041" s="24"/>
      <c r="FY1041" s="24"/>
      <c r="FZ1041" s="24"/>
      <c r="GA1041" s="24"/>
      <c r="GB1041" s="24"/>
      <c r="GC1041" s="24"/>
      <c r="GD1041" s="24"/>
      <c r="GE1041" s="24"/>
      <c r="GF1041" s="24"/>
      <c r="GG1041" s="24"/>
      <c r="GH1041" s="24"/>
      <c r="GI1041" s="24"/>
      <c r="GJ1041" s="24"/>
      <c r="GK1041" s="24"/>
      <c r="GL1041" s="24"/>
      <c r="GM1041" s="24"/>
      <c r="GN1041" s="24"/>
      <c r="GO1041" s="24"/>
      <c r="GP1041" s="24"/>
      <c r="GQ1041" s="24"/>
      <c r="GR1041" s="24"/>
      <c r="GS1041" s="24"/>
      <c r="GT1041" s="24"/>
      <c r="GU1041" s="24"/>
      <c r="GV1041" s="24"/>
      <c r="GW1041" s="24"/>
      <c r="GX1041" s="24"/>
      <c r="GY1041" s="24"/>
      <c r="GZ1041" s="24"/>
      <c r="HA1041" s="24"/>
      <c r="HB1041" s="24"/>
      <c r="HC1041" s="24"/>
      <c r="HD1041" s="24"/>
      <c r="HE1041" s="24"/>
      <c r="HF1041" s="24"/>
      <c r="HG1041" s="24"/>
      <c r="HH1041" s="24"/>
      <c r="HI1041" s="24"/>
      <c r="HJ1041" s="24"/>
      <c r="HK1041" s="24"/>
      <c r="HL1041" s="24"/>
      <c r="HM1041" s="24"/>
      <c r="HN1041" s="24"/>
      <c r="HO1041" s="24"/>
      <c r="HP1041" s="24"/>
      <c r="HQ1041" s="24"/>
      <c r="HR1041" s="24"/>
      <c r="HS1041" s="24"/>
      <c r="HT1041" s="24"/>
      <c r="HU1041" s="24"/>
      <c r="HV1041" s="24"/>
      <c r="HW1041" s="24"/>
      <c r="HX1041" s="24"/>
      <c r="HY1041" s="24"/>
      <c r="HZ1041" s="24"/>
      <c r="IA1041" s="24"/>
      <c r="IB1041" s="24"/>
      <c r="IC1041" s="24"/>
      <c r="ID1041" s="24"/>
      <c r="IE1041" s="24"/>
      <c r="IF1041" s="24"/>
      <c r="IG1041" s="24"/>
      <c r="IH1041" s="24"/>
      <c r="II1041" s="24"/>
      <c r="IJ1041" s="24"/>
      <c r="IK1041" s="24"/>
      <c r="IL1041" s="24"/>
      <c r="IM1041" s="24"/>
      <c r="IN1041" s="24"/>
      <c r="IO1041" s="24"/>
      <c r="IP1041" s="24"/>
      <c r="IQ1041" s="24"/>
      <c r="IR1041" s="24"/>
      <c r="IS1041" s="24"/>
      <c r="IT1041" s="24"/>
      <c r="IU1041" s="24"/>
      <c r="IV1041" s="24"/>
    </row>
    <row r="1042" spans="1:256" s="22" customFormat="1" ht="11.25">
      <c r="A1042" s="24"/>
      <c r="B1042" s="24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  <c r="CK1042" s="24"/>
      <c r="CL1042" s="24"/>
      <c r="CM1042" s="24"/>
      <c r="CN1042" s="24"/>
      <c r="CO1042" s="24"/>
      <c r="CP1042" s="24"/>
      <c r="CQ1042" s="24"/>
      <c r="CR1042" s="24"/>
      <c r="CS1042" s="24"/>
      <c r="CT1042" s="24"/>
      <c r="CU1042" s="24"/>
      <c r="CV1042" s="24"/>
      <c r="CW1042" s="24"/>
      <c r="CX1042" s="24"/>
      <c r="CY1042" s="24"/>
      <c r="CZ1042" s="24"/>
      <c r="DA1042" s="24"/>
      <c r="DB1042" s="24"/>
      <c r="DC1042" s="24"/>
      <c r="DD1042" s="24"/>
      <c r="DE1042" s="24"/>
      <c r="DF1042" s="24"/>
      <c r="DG1042" s="24"/>
      <c r="DH1042" s="24"/>
      <c r="DI1042" s="24"/>
      <c r="DJ1042" s="24"/>
      <c r="DK1042" s="24"/>
      <c r="DL1042" s="24"/>
      <c r="DM1042" s="24"/>
      <c r="DN1042" s="24"/>
      <c r="DO1042" s="24"/>
      <c r="DP1042" s="24"/>
      <c r="DQ1042" s="24"/>
      <c r="DR1042" s="24"/>
      <c r="DS1042" s="24"/>
      <c r="DT1042" s="24"/>
      <c r="DU1042" s="24"/>
      <c r="DV1042" s="24"/>
      <c r="DW1042" s="24"/>
      <c r="DX1042" s="24"/>
      <c r="DY1042" s="24"/>
      <c r="DZ1042" s="24"/>
      <c r="EA1042" s="24"/>
      <c r="EB1042" s="24"/>
      <c r="EC1042" s="24"/>
      <c r="ED1042" s="24"/>
      <c r="EE1042" s="24"/>
      <c r="EF1042" s="24"/>
      <c r="EG1042" s="24"/>
      <c r="EH1042" s="24"/>
      <c r="EI1042" s="24"/>
      <c r="EJ1042" s="24"/>
      <c r="EK1042" s="24"/>
      <c r="EL1042" s="24"/>
      <c r="EM1042" s="24"/>
      <c r="EN1042" s="24"/>
      <c r="EO1042" s="24"/>
      <c r="EP1042" s="24"/>
      <c r="EQ1042" s="24"/>
      <c r="ER1042" s="24"/>
      <c r="ES1042" s="24"/>
      <c r="ET1042" s="24"/>
      <c r="EU1042" s="24"/>
      <c r="EV1042" s="24"/>
      <c r="EW1042" s="24"/>
      <c r="EX1042" s="24"/>
      <c r="EY1042" s="24"/>
      <c r="EZ1042" s="24"/>
      <c r="FA1042" s="24"/>
      <c r="FB1042" s="24"/>
      <c r="FC1042" s="24"/>
      <c r="FD1042" s="24"/>
      <c r="FE1042" s="24"/>
      <c r="FF1042" s="24"/>
      <c r="FG1042" s="24"/>
      <c r="FH1042" s="24"/>
      <c r="FI1042" s="24"/>
      <c r="FJ1042" s="24"/>
      <c r="FK1042" s="24"/>
      <c r="FL1042" s="24"/>
      <c r="FM1042" s="24"/>
      <c r="FN1042" s="24"/>
      <c r="FO1042" s="24"/>
      <c r="FP1042" s="24"/>
      <c r="FQ1042" s="24"/>
      <c r="FR1042" s="24"/>
      <c r="FS1042" s="24"/>
      <c r="FT1042" s="24"/>
      <c r="FU1042" s="24"/>
      <c r="FV1042" s="24"/>
      <c r="FW1042" s="24"/>
      <c r="FX1042" s="24"/>
      <c r="FY1042" s="24"/>
      <c r="FZ1042" s="24"/>
      <c r="GA1042" s="24"/>
      <c r="GB1042" s="24"/>
      <c r="GC1042" s="24"/>
      <c r="GD1042" s="24"/>
      <c r="GE1042" s="24"/>
      <c r="GF1042" s="24"/>
      <c r="GG1042" s="24"/>
      <c r="GH1042" s="24"/>
      <c r="GI1042" s="24"/>
      <c r="GJ1042" s="24"/>
      <c r="GK1042" s="24"/>
      <c r="GL1042" s="24"/>
      <c r="GM1042" s="24"/>
      <c r="GN1042" s="24"/>
      <c r="GO1042" s="24"/>
      <c r="GP1042" s="24"/>
      <c r="GQ1042" s="24"/>
      <c r="GR1042" s="24"/>
      <c r="GS1042" s="24"/>
      <c r="GT1042" s="24"/>
      <c r="GU1042" s="24"/>
      <c r="GV1042" s="24"/>
      <c r="GW1042" s="24"/>
      <c r="GX1042" s="24"/>
      <c r="GY1042" s="24"/>
      <c r="GZ1042" s="24"/>
      <c r="HA1042" s="24"/>
      <c r="HB1042" s="24"/>
      <c r="HC1042" s="24"/>
      <c r="HD1042" s="24"/>
      <c r="HE1042" s="24"/>
      <c r="HF1042" s="24"/>
      <c r="HG1042" s="24"/>
      <c r="HH1042" s="24"/>
      <c r="HI1042" s="24"/>
      <c r="HJ1042" s="24"/>
      <c r="HK1042" s="24"/>
      <c r="HL1042" s="24"/>
      <c r="HM1042" s="24"/>
      <c r="HN1042" s="24"/>
      <c r="HO1042" s="24"/>
      <c r="HP1042" s="24"/>
      <c r="HQ1042" s="24"/>
      <c r="HR1042" s="24"/>
      <c r="HS1042" s="24"/>
      <c r="HT1042" s="24"/>
      <c r="HU1042" s="24"/>
      <c r="HV1042" s="24"/>
      <c r="HW1042" s="24"/>
      <c r="HX1042" s="24"/>
      <c r="HY1042" s="24"/>
      <c r="HZ1042" s="24"/>
      <c r="IA1042" s="24"/>
      <c r="IB1042" s="24"/>
      <c r="IC1042" s="24"/>
      <c r="ID1042" s="24"/>
      <c r="IE1042" s="24"/>
      <c r="IF1042" s="24"/>
      <c r="IG1042" s="24"/>
      <c r="IH1042" s="24"/>
      <c r="II1042" s="24"/>
      <c r="IJ1042" s="24"/>
      <c r="IK1042" s="24"/>
      <c r="IL1042" s="24"/>
      <c r="IM1042" s="24"/>
      <c r="IN1042" s="24"/>
      <c r="IO1042" s="24"/>
      <c r="IP1042" s="24"/>
      <c r="IQ1042" s="24"/>
      <c r="IR1042" s="24"/>
      <c r="IS1042" s="24"/>
      <c r="IT1042" s="24"/>
      <c r="IU1042" s="24"/>
      <c r="IV1042" s="24"/>
    </row>
    <row r="1043" spans="1:256" s="22" customFormat="1" ht="11.25">
      <c r="A1043" s="24"/>
      <c r="B1043" s="24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  <c r="CK1043" s="24"/>
      <c r="CL1043" s="24"/>
      <c r="CM1043" s="24"/>
      <c r="CN1043" s="24"/>
      <c r="CO1043" s="24"/>
      <c r="CP1043" s="24"/>
      <c r="CQ1043" s="24"/>
      <c r="CR1043" s="24"/>
      <c r="CS1043" s="24"/>
      <c r="CT1043" s="24"/>
      <c r="CU1043" s="24"/>
      <c r="CV1043" s="24"/>
      <c r="CW1043" s="24"/>
      <c r="CX1043" s="24"/>
      <c r="CY1043" s="24"/>
      <c r="CZ1043" s="24"/>
      <c r="DA1043" s="24"/>
      <c r="DB1043" s="24"/>
      <c r="DC1043" s="24"/>
      <c r="DD1043" s="24"/>
      <c r="DE1043" s="24"/>
      <c r="DF1043" s="24"/>
      <c r="DG1043" s="24"/>
      <c r="DH1043" s="24"/>
      <c r="DI1043" s="24"/>
      <c r="DJ1043" s="24"/>
      <c r="DK1043" s="24"/>
      <c r="DL1043" s="24"/>
      <c r="DM1043" s="24"/>
      <c r="DN1043" s="24"/>
      <c r="DO1043" s="24"/>
      <c r="DP1043" s="24"/>
      <c r="DQ1043" s="24"/>
      <c r="DR1043" s="24"/>
      <c r="DS1043" s="24"/>
      <c r="DT1043" s="24"/>
      <c r="DU1043" s="24"/>
      <c r="DV1043" s="24"/>
      <c r="DW1043" s="24"/>
      <c r="DX1043" s="24"/>
      <c r="DY1043" s="24"/>
      <c r="DZ1043" s="24"/>
      <c r="EA1043" s="24"/>
      <c r="EB1043" s="24"/>
      <c r="EC1043" s="24"/>
      <c r="ED1043" s="24"/>
      <c r="EE1043" s="24"/>
      <c r="EF1043" s="24"/>
      <c r="EG1043" s="24"/>
      <c r="EH1043" s="24"/>
      <c r="EI1043" s="24"/>
      <c r="EJ1043" s="24"/>
      <c r="EK1043" s="24"/>
      <c r="EL1043" s="24"/>
      <c r="EM1043" s="24"/>
      <c r="EN1043" s="24"/>
      <c r="EO1043" s="24"/>
      <c r="EP1043" s="24"/>
      <c r="EQ1043" s="24"/>
      <c r="ER1043" s="24"/>
      <c r="ES1043" s="24"/>
      <c r="ET1043" s="24"/>
      <c r="EU1043" s="24"/>
      <c r="EV1043" s="24"/>
      <c r="EW1043" s="24"/>
      <c r="EX1043" s="24"/>
      <c r="EY1043" s="24"/>
      <c r="EZ1043" s="24"/>
      <c r="FA1043" s="24"/>
      <c r="FB1043" s="24"/>
      <c r="FC1043" s="24"/>
      <c r="FD1043" s="24"/>
      <c r="FE1043" s="24"/>
      <c r="FF1043" s="24"/>
      <c r="FG1043" s="24"/>
      <c r="FH1043" s="24"/>
      <c r="FI1043" s="24"/>
      <c r="FJ1043" s="24"/>
      <c r="FK1043" s="24"/>
      <c r="FL1043" s="24"/>
      <c r="FM1043" s="24"/>
      <c r="FN1043" s="24"/>
      <c r="FO1043" s="24"/>
      <c r="FP1043" s="24"/>
      <c r="FQ1043" s="24"/>
      <c r="FR1043" s="24"/>
      <c r="FS1043" s="24"/>
      <c r="FT1043" s="24"/>
      <c r="FU1043" s="24"/>
      <c r="FV1043" s="24"/>
      <c r="FW1043" s="24"/>
      <c r="FX1043" s="24"/>
      <c r="FY1043" s="24"/>
      <c r="FZ1043" s="24"/>
      <c r="GA1043" s="24"/>
      <c r="GB1043" s="24"/>
      <c r="GC1043" s="24"/>
      <c r="GD1043" s="24"/>
      <c r="GE1043" s="24"/>
      <c r="GF1043" s="24"/>
      <c r="GG1043" s="24"/>
      <c r="GH1043" s="24"/>
      <c r="GI1043" s="24"/>
      <c r="GJ1043" s="24"/>
      <c r="GK1043" s="24"/>
      <c r="GL1043" s="24"/>
      <c r="GM1043" s="24"/>
      <c r="GN1043" s="24"/>
      <c r="GO1043" s="24"/>
      <c r="GP1043" s="24"/>
      <c r="GQ1043" s="24"/>
      <c r="GR1043" s="24"/>
      <c r="GS1043" s="24"/>
      <c r="GT1043" s="24"/>
      <c r="GU1043" s="24"/>
      <c r="GV1043" s="24"/>
      <c r="GW1043" s="24"/>
      <c r="GX1043" s="24"/>
      <c r="GY1043" s="24"/>
      <c r="GZ1043" s="24"/>
      <c r="HA1043" s="24"/>
      <c r="HB1043" s="24"/>
      <c r="HC1043" s="24"/>
      <c r="HD1043" s="24"/>
      <c r="HE1043" s="24"/>
      <c r="HF1043" s="24"/>
      <c r="HG1043" s="24"/>
      <c r="HH1043" s="24"/>
      <c r="HI1043" s="24"/>
      <c r="HJ1043" s="24"/>
      <c r="HK1043" s="24"/>
      <c r="HL1043" s="24"/>
      <c r="HM1043" s="24"/>
      <c r="HN1043" s="24"/>
      <c r="HO1043" s="24"/>
      <c r="HP1043" s="24"/>
      <c r="HQ1043" s="24"/>
      <c r="HR1043" s="24"/>
      <c r="HS1043" s="24"/>
      <c r="HT1043" s="24"/>
      <c r="HU1043" s="24"/>
      <c r="HV1043" s="24"/>
      <c r="HW1043" s="24"/>
      <c r="HX1043" s="24"/>
      <c r="HY1043" s="24"/>
      <c r="HZ1043" s="24"/>
      <c r="IA1043" s="24"/>
      <c r="IB1043" s="24"/>
      <c r="IC1043" s="24"/>
      <c r="ID1043" s="24"/>
      <c r="IE1043" s="24"/>
      <c r="IF1043" s="24"/>
      <c r="IG1043" s="24"/>
      <c r="IH1043" s="24"/>
      <c r="II1043" s="24"/>
      <c r="IJ1043" s="24"/>
      <c r="IK1043" s="24"/>
      <c r="IL1043" s="24"/>
      <c r="IM1043" s="24"/>
      <c r="IN1043" s="24"/>
      <c r="IO1043" s="24"/>
      <c r="IP1043" s="24"/>
      <c r="IQ1043" s="24"/>
      <c r="IR1043" s="24"/>
      <c r="IS1043" s="24"/>
      <c r="IT1043" s="24"/>
      <c r="IU1043" s="24"/>
      <c r="IV1043" s="24"/>
    </row>
    <row r="1044" spans="1:256" s="22" customFormat="1" ht="11.25">
      <c r="A1044" s="24"/>
      <c r="B1044" s="24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  <c r="CK1044" s="24"/>
      <c r="CL1044" s="24"/>
      <c r="CM1044" s="24"/>
      <c r="CN1044" s="24"/>
      <c r="CO1044" s="24"/>
      <c r="CP1044" s="24"/>
      <c r="CQ1044" s="24"/>
      <c r="CR1044" s="24"/>
      <c r="CS1044" s="24"/>
      <c r="CT1044" s="24"/>
      <c r="CU1044" s="24"/>
      <c r="CV1044" s="24"/>
      <c r="CW1044" s="24"/>
      <c r="CX1044" s="24"/>
      <c r="CY1044" s="24"/>
      <c r="CZ1044" s="24"/>
      <c r="DA1044" s="24"/>
      <c r="DB1044" s="24"/>
      <c r="DC1044" s="24"/>
      <c r="DD1044" s="24"/>
      <c r="DE1044" s="24"/>
      <c r="DF1044" s="24"/>
      <c r="DG1044" s="24"/>
      <c r="DH1044" s="24"/>
      <c r="DI1044" s="24"/>
      <c r="DJ1044" s="24"/>
      <c r="DK1044" s="24"/>
      <c r="DL1044" s="24"/>
      <c r="DM1044" s="24"/>
      <c r="DN1044" s="24"/>
      <c r="DO1044" s="24"/>
      <c r="DP1044" s="24"/>
      <c r="DQ1044" s="24"/>
      <c r="DR1044" s="24"/>
      <c r="DS1044" s="24"/>
      <c r="DT1044" s="24"/>
      <c r="DU1044" s="24"/>
      <c r="DV1044" s="24"/>
      <c r="DW1044" s="24"/>
      <c r="DX1044" s="24"/>
      <c r="DY1044" s="24"/>
      <c r="DZ1044" s="24"/>
      <c r="EA1044" s="24"/>
      <c r="EB1044" s="24"/>
      <c r="EC1044" s="24"/>
      <c r="ED1044" s="24"/>
      <c r="EE1044" s="24"/>
      <c r="EF1044" s="24"/>
      <c r="EG1044" s="24"/>
      <c r="EH1044" s="24"/>
      <c r="EI1044" s="24"/>
      <c r="EJ1044" s="24"/>
      <c r="EK1044" s="24"/>
      <c r="EL1044" s="24"/>
      <c r="EM1044" s="24"/>
      <c r="EN1044" s="24"/>
      <c r="EO1044" s="24"/>
      <c r="EP1044" s="24"/>
      <c r="EQ1044" s="24"/>
      <c r="ER1044" s="24"/>
      <c r="ES1044" s="24"/>
      <c r="ET1044" s="24"/>
      <c r="EU1044" s="24"/>
      <c r="EV1044" s="24"/>
      <c r="EW1044" s="24"/>
      <c r="EX1044" s="24"/>
      <c r="EY1044" s="24"/>
      <c r="EZ1044" s="24"/>
      <c r="FA1044" s="24"/>
      <c r="FB1044" s="24"/>
      <c r="FC1044" s="24"/>
      <c r="FD1044" s="24"/>
      <c r="FE1044" s="24"/>
      <c r="FF1044" s="24"/>
      <c r="FG1044" s="24"/>
      <c r="FH1044" s="24"/>
      <c r="FI1044" s="24"/>
      <c r="FJ1044" s="24"/>
      <c r="FK1044" s="24"/>
      <c r="FL1044" s="24"/>
      <c r="FM1044" s="24"/>
      <c r="FN1044" s="24"/>
      <c r="FO1044" s="24"/>
      <c r="FP1044" s="24"/>
      <c r="FQ1044" s="24"/>
      <c r="FR1044" s="24"/>
      <c r="FS1044" s="24"/>
      <c r="FT1044" s="24"/>
      <c r="FU1044" s="24"/>
      <c r="FV1044" s="24"/>
      <c r="FW1044" s="24"/>
      <c r="FX1044" s="24"/>
      <c r="FY1044" s="24"/>
      <c r="FZ1044" s="24"/>
      <c r="GA1044" s="24"/>
      <c r="GB1044" s="24"/>
      <c r="GC1044" s="24"/>
      <c r="GD1044" s="24"/>
      <c r="GE1044" s="24"/>
      <c r="GF1044" s="24"/>
      <c r="GG1044" s="24"/>
      <c r="GH1044" s="24"/>
      <c r="GI1044" s="24"/>
      <c r="GJ1044" s="24"/>
      <c r="GK1044" s="24"/>
      <c r="GL1044" s="24"/>
      <c r="GM1044" s="24"/>
      <c r="GN1044" s="24"/>
      <c r="GO1044" s="24"/>
      <c r="GP1044" s="24"/>
      <c r="GQ1044" s="24"/>
      <c r="GR1044" s="24"/>
      <c r="GS1044" s="24"/>
      <c r="GT1044" s="24"/>
      <c r="GU1044" s="24"/>
      <c r="GV1044" s="24"/>
      <c r="GW1044" s="24"/>
      <c r="GX1044" s="24"/>
      <c r="GY1044" s="24"/>
      <c r="GZ1044" s="24"/>
      <c r="HA1044" s="24"/>
      <c r="HB1044" s="24"/>
      <c r="HC1044" s="24"/>
      <c r="HD1044" s="24"/>
      <c r="HE1044" s="24"/>
      <c r="HF1044" s="24"/>
      <c r="HG1044" s="24"/>
      <c r="HH1044" s="24"/>
      <c r="HI1044" s="24"/>
      <c r="HJ1044" s="24"/>
      <c r="HK1044" s="24"/>
      <c r="HL1044" s="24"/>
      <c r="HM1044" s="24"/>
      <c r="HN1044" s="24"/>
      <c r="HO1044" s="24"/>
      <c r="HP1044" s="24"/>
      <c r="HQ1044" s="24"/>
      <c r="HR1044" s="24"/>
      <c r="HS1044" s="24"/>
      <c r="HT1044" s="24"/>
      <c r="HU1044" s="24"/>
      <c r="HV1044" s="24"/>
      <c r="HW1044" s="24"/>
      <c r="HX1044" s="24"/>
      <c r="HY1044" s="24"/>
      <c r="HZ1044" s="24"/>
      <c r="IA1044" s="24"/>
      <c r="IB1044" s="24"/>
      <c r="IC1044" s="24"/>
      <c r="ID1044" s="24"/>
      <c r="IE1044" s="24"/>
      <c r="IF1044" s="24"/>
      <c r="IG1044" s="24"/>
      <c r="IH1044" s="24"/>
      <c r="II1044" s="24"/>
      <c r="IJ1044" s="24"/>
      <c r="IK1044" s="24"/>
      <c r="IL1044" s="24"/>
      <c r="IM1044" s="24"/>
      <c r="IN1044" s="24"/>
      <c r="IO1044" s="24"/>
      <c r="IP1044" s="24"/>
      <c r="IQ1044" s="24"/>
      <c r="IR1044" s="24"/>
      <c r="IS1044" s="24"/>
      <c r="IT1044" s="24"/>
      <c r="IU1044" s="24"/>
      <c r="IV1044" s="24"/>
    </row>
    <row r="1045" spans="1:256" s="22" customFormat="1" ht="11.25">
      <c r="A1045" s="24"/>
      <c r="B1045" s="24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  <c r="CK1045" s="24"/>
      <c r="CL1045" s="24"/>
      <c r="CM1045" s="24"/>
      <c r="CN1045" s="24"/>
      <c r="CO1045" s="24"/>
      <c r="CP1045" s="24"/>
      <c r="CQ1045" s="24"/>
      <c r="CR1045" s="24"/>
      <c r="CS1045" s="24"/>
      <c r="CT1045" s="24"/>
      <c r="CU1045" s="24"/>
      <c r="CV1045" s="24"/>
      <c r="CW1045" s="24"/>
      <c r="CX1045" s="24"/>
      <c r="CY1045" s="24"/>
      <c r="CZ1045" s="24"/>
      <c r="DA1045" s="24"/>
      <c r="DB1045" s="24"/>
      <c r="DC1045" s="24"/>
      <c r="DD1045" s="24"/>
      <c r="DE1045" s="24"/>
      <c r="DF1045" s="24"/>
      <c r="DG1045" s="24"/>
      <c r="DH1045" s="24"/>
      <c r="DI1045" s="24"/>
      <c r="DJ1045" s="24"/>
      <c r="DK1045" s="24"/>
      <c r="DL1045" s="24"/>
      <c r="DM1045" s="24"/>
      <c r="DN1045" s="24"/>
      <c r="DO1045" s="24"/>
      <c r="DP1045" s="24"/>
      <c r="DQ1045" s="24"/>
      <c r="DR1045" s="24"/>
      <c r="DS1045" s="24"/>
      <c r="DT1045" s="24"/>
      <c r="DU1045" s="24"/>
      <c r="DV1045" s="24"/>
      <c r="DW1045" s="24"/>
      <c r="DX1045" s="24"/>
      <c r="DY1045" s="24"/>
      <c r="DZ1045" s="24"/>
      <c r="EA1045" s="24"/>
      <c r="EB1045" s="24"/>
      <c r="EC1045" s="24"/>
      <c r="ED1045" s="24"/>
      <c r="EE1045" s="24"/>
      <c r="EF1045" s="24"/>
      <c r="EG1045" s="24"/>
      <c r="EH1045" s="24"/>
      <c r="EI1045" s="24"/>
      <c r="EJ1045" s="24"/>
      <c r="EK1045" s="24"/>
      <c r="EL1045" s="24"/>
      <c r="EM1045" s="24"/>
      <c r="EN1045" s="24"/>
      <c r="EO1045" s="24"/>
      <c r="EP1045" s="24"/>
      <c r="EQ1045" s="24"/>
      <c r="ER1045" s="24"/>
      <c r="ES1045" s="24"/>
      <c r="ET1045" s="24"/>
      <c r="EU1045" s="24"/>
      <c r="EV1045" s="24"/>
      <c r="EW1045" s="24"/>
      <c r="EX1045" s="24"/>
      <c r="EY1045" s="24"/>
      <c r="EZ1045" s="24"/>
      <c r="FA1045" s="24"/>
      <c r="FB1045" s="24"/>
      <c r="FC1045" s="24"/>
      <c r="FD1045" s="24"/>
      <c r="FE1045" s="24"/>
      <c r="FF1045" s="24"/>
      <c r="FG1045" s="24"/>
      <c r="FH1045" s="24"/>
      <c r="FI1045" s="24"/>
      <c r="FJ1045" s="24"/>
      <c r="FK1045" s="24"/>
      <c r="FL1045" s="24"/>
      <c r="FM1045" s="24"/>
      <c r="FN1045" s="24"/>
      <c r="FO1045" s="24"/>
      <c r="FP1045" s="24"/>
      <c r="FQ1045" s="24"/>
      <c r="FR1045" s="24"/>
      <c r="FS1045" s="24"/>
      <c r="FT1045" s="24"/>
      <c r="FU1045" s="24"/>
      <c r="FV1045" s="24"/>
      <c r="FW1045" s="24"/>
      <c r="FX1045" s="24"/>
      <c r="FY1045" s="24"/>
      <c r="FZ1045" s="24"/>
      <c r="GA1045" s="24"/>
      <c r="GB1045" s="24"/>
      <c r="GC1045" s="24"/>
      <c r="GD1045" s="24"/>
      <c r="GE1045" s="24"/>
      <c r="GF1045" s="24"/>
      <c r="GG1045" s="24"/>
      <c r="GH1045" s="24"/>
      <c r="GI1045" s="24"/>
      <c r="GJ1045" s="24"/>
      <c r="GK1045" s="24"/>
      <c r="GL1045" s="24"/>
      <c r="GM1045" s="24"/>
      <c r="GN1045" s="24"/>
      <c r="GO1045" s="24"/>
      <c r="GP1045" s="24"/>
      <c r="GQ1045" s="24"/>
      <c r="GR1045" s="24"/>
      <c r="GS1045" s="24"/>
      <c r="GT1045" s="24"/>
      <c r="GU1045" s="24"/>
      <c r="GV1045" s="24"/>
      <c r="GW1045" s="24"/>
      <c r="GX1045" s="24"/>
      <c r="GY1045" s="24"/>
      <c r="GZ1045" s="24"/>
      <c r="HA1045" s="24"/>
      <c r="HB1045" s="24"/>
      <c r="HC1045" s="24"/>
      <c r="HD1045" s="24"/>
      <c r="HE1045" s="24"/>
      <c r="HF1045" s="24"/>
      <c r="HG1045" s="24"/>
      <c r="HH1045" s="24"/>
      <c r="HI1045" s="24"/>
      <c r="HJ1045" s="24"/>
      <c r="HK1045" s="24"/>
      <c r="HL1045" s="24"/>
      <c r="HM1045" s="24"/>
      <c r="HN1045" s="24"/>
      <c r="HO1045" s="24"/>
      <c r="HP1045" s="24"/>
      <c r="HQ1045" s="24"/>
      <c r="HR1045" s="24"/>
      <c r="HS1045" s="24"/>
      <c r="HT1045" s="24"/>
      <c r="HU1045" s="24"/>
      <c r="HV1045" s="24"/>
      <c r="HW1045" s="24"/>
      <c r="HX1045" s="24"/>
      <c r="HY1045" s="24"/>
      <c r="HZ1045" s="24"/>
      <c r="IA1045" s="24"/>
      <c r="IB1045" s="24"/>
      <c r="IC1045" s="24"/>
      <c r="ID1045" s="24"/>
      <c r="IE1045" s="24"/>
      <c r="IF1045" s="24"/>
      <c r="IG1045" s="24"/>
      <c r="IH1045" s="24"/>
      <c r="II1045" s="24"/>
      <c r="IJ1045" s="24"/>
      <c r="IK1045" s="24"/>
      <c r="IL1045" s="24"/>
      <c r="IM1045" s="24"/>
      <c r="IN1045" s="24"/>
      <c r="IO1045" s="24"/>
      <c r="IP1045" s="24"/>
      <c r="IQ1045" s="24"/>
      <c r="IR1045" s="24"/>
      <c r="IS1045" s="24"/>
      <c r="IT1045" s="24"/>
      <c r="IU1045" s="24"/>
      <c r="IV1045" s="24"/>
    </row>
    <row r="1046" spans="1:256" s="22" customFormat="1" ht="11.25">
      <c r="A1046" s="24"/>
      <c r="B1046" s="24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  <c r="CH1046" s="24"/>
      <c r="CI1046" s="24"/>
      <c r="CJ1046" s="24"/>
      <c r="CK1046" s="24"/>
      <c r="CL1046" s="24"/>
      <c r="CM1046" s="24"/>
      <c r="CN1046" s="24"/>
      <c r="CO1046" s="24"/>
      <c r="CP1046" s="24"/>
      <c r="CQ1046" s="24"/>
      <c r="CR1046" s="24"/>
      <c r="CS1046" s="24"/>
      <c r="CT1046" s="24"/>
      <c r="CU1046" s="24"/>
      <c r="CV1046" s="24"/>
      <c r="CW1046" s="24"/>
      <c r="CX1046" s="24"/>
      <c r="CY1046" s="24"/>
      <c r="CZ1046" s="24"/>
      <c r="DA1046" s="24"/>
      <c r="DB1046" s="24"/>
      <c r="DC1046" s="24"/>
      <c r="DD1046" s="24"/>
      <c r="DE1046" s="24"/>
      <c r="DF1046" s="24"/>
      <c r="DG1046" s="24"/>
      <c r="DH1046" s="24"/>
      <c r="DI1046" s="24"/>
      <c r="DJ1046" s="24"/>
      <c r="DK1046" s="24"/>
      <c r="DL1046" s="24"/>
      <c r="DM1046" s="24"/>
      <c r="DN1046" s="24"/>
      <c r="DO1046" s="24"/>
      <c r="DP1046" s="24"/>
      <c r="DQ1046" s="24"/>
      <c r="DR1046" s="24"/>
      <c r="DS1046" s="24"/>
      <c r="DT1046" s="24"/>
      <c r="DU1046" s="24"/>
      <c r="DV1046" s="24"/>
      <c r="DW1046" s="24"/>
      <c r="DX1046" s="24"/>
      <c r="DY1046" s="24"/>
      <c r="DZ1046" s="24"/>
      <c r="EA1046" s="24"/>
      <c r="EB1046" s="24"/>
      <c r="EC1046" s="24"/>
      <c r="ED1046" s="24"/>
      <c r="EE1046" s="24"/>
      <c r="EF1046" s="24"/>
      <c r="EG1046" s="24"/>
      <c r="EH1046" s="24"/>
      <c r="EI1046" s="24"/>
      <c r="EJ1046" s="24"/>
      <c r="EK1046" s="24"/>
      <c r="EL1046" s="24"/>
      <c r="EM1046" s="24"/>
      <c r="EN1046" s="24"/>
      <c r="EO1046" s="24"/>
      <c r="EP1046" s="24"/>
      <c r="EQ1046" s="24"/>
      <c r="ER1046" s="24"/>
      <c r="ES1046" s="24"/>
      <c r="ET1046" s="24"/>
      <c r="EU1046" s="24"/>
      <c r="EV1046" s="24"/>
      <c r="EW1046" s="24"/>
      <c r="EX1046" s="24"/>
      <c r="EY1046" s="24"/>
      <c r="EZ1046" s="24"/>
      <c r="FA1046" s="24"/>
      <c r="FB1046" s="24"/>
      <c r="FC1046" s="24"/>
      <c r="FD1046" s="24"/>
      <c r="FE1046" s="24"/>
      <c r="FF1046" s="24"/>
      <c r="FG1046" s="24"/>
      <c r="FH1046" s="24"/>
      <c r="FI1046" s="24"/>
      <c r="FJ1046" s="24"/>
      <c r="FK1046" s="24"/>
      <c r="FL1046" s="24"/>
      <c r="FM1046" s="24"/>
      <c r="FN1046" s="24"/>
      <c r="FO1046" s="24"/>
      <c r="FP1046" s="24"/>
      <c r="FQ1046" s="24"/>
      <c r="FR1046" s="24"/>
      <c r="FS1046" s="24"/>
      <c r="FT1046" s="24"/>
      <c r="FU1046" s="24"/>
      <c r="FV1046" s="24"/>
      <c r="FW1046" s="24"/>
      <c r="FX1046" s="24"/>
      <c r="FY1046" s="24"/>
      <c r="FZ1046" s="24"/>
      <c r="GA1046" s="24"/>
      <c r="GB1046" s="24"/>
      <c r="GC1046" s="24"/>
      <c r="GD1046" s="24"/>
      <c r="GE1046" s="24"/>
      <c r="GF1046" s="24"/>
      <c r="GG1046" s="24"/>
      <c r="GH1046" s="24"/>
      <c r="GI1046" s="24"/>
      <c r="GJ1046" s="24"/>
      <c r="GK1046" s="24"/>
      <c r="GL1046" s="24"/>
      <c r="GM1046" s="24"/>
      <c r="GN1046" s="24"/>
      <c r="GO1046" s="24"/>
      <c r="GP1046" s="24"/>
      <c r="GQ1046" s="24"/>
      <c r="GR1046" s="24"/>
      <c r="GS1046" s="24"/>
      <c r="GT1046" s="24"/>
      <c r="GU1046" s="24"/>
      <c r="GV1046" s="24"/>
      <c r="GW1046" s="24"/>
      <c r="GX1046" s="24"/>
      <c r="GY1046" s="24"/>
      <c r="GZ1046" s="24"/>
      <c r="HA1046" s="24"/>
      <c r="HB1046" s="24"/>
      <c r="HC1046" s="24"/>
      <c r="HD1046" s="24"/>
      <c r="HE1046" s="24"/>
      <c r="HF1046" s="24"/>
      <c r="HG1046" s="24"/>
      <c r="HH1046" s="24"/>
      <c r="HI1046" s="24"/>
      <c r="HJ1046" s="24"/>
      <c r="HK1046" s="24"/>
      <c r="HL1046" s="24"/>
      <c r="HM1046" s="24"/>
      <c r="HN1046" s="24"/>
      <c r="HO1046" s="24"/>
      <c r="HP1046" s="24"/>
      <c r="HQ1046" s="24"/>
      <c r="HR1046" s="24"/>
      <c r="HS1046" s="24"/>
      <c r="HT1046" s="24"/>
      <c r="HU1046" s="24"/>
      <c r="HV1046" s="24"/>
      <c r="HW1046" s="24"/>
      <c r="HX1046" s="24"/>
      <c r="HY1046" s="24"/>
      <c r="HZ1046" s="24"/>
      <c r="IA1046" s="24"/>
      <c r="IB1046" s="24"/>
      <c r="IC1046" s="24"/>
      <c r="ID1046" s="24"/>
      <c r="IE1046" s="24"/>
      <c r="IF1046" s="24"/>
      <c r="IG1046" s="24"/>
      <c r="IH1046" s="24"/>
      <c r="II1046" s="24"/>
      <c r="IJ1046" s="24"/>
      <c r="IK1046" s="24"/>
      <c r="IL1046" s="24"/>
      <c r="IM1046" s="24"/>
      <c r="IN1046" s="24"/>
      <c r="IO1046" s="24"/>
      <c r="IP1046" s="24"/>
      <c r="IQ1046" s="24"/>
      <c r="IR1046" s="24"/>
      <c r="IS1046" s="24"/>
      <c r="IT1046" s="24"/>
      <c r="IU1046" s="24"/>
      <c r="IV1046" s="24"/>
    </row>
    <row r="1047" spans="1:256" s="22" customFormat="1" ht="11.25">
      <c r="A1047" s="24"/>
      <c r="B1047" s="24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  <c r="CH1047" s="24"/>
      <c r="CI1047" s="24"/>
      <c r="CJ1047" s="24"/>
      <c r="CK1047" s="24"/>
      <c r="CL1047" s="24"/>
      <c r="CM1047" s="24"/>
      <c r="CN1047" s="24"/>
      <c r="CO1047" s="24"/>
      <c r="CP1047" s="24"/>
      <c r="CQ1047" s="24"/>
      <c r="CR1047" s="24"/>
      <c r="CS1047" s="24"/>
      <c r="CT1047" s="24"/>
      <c r="CU1047" s="24"/>
      <c r="CV1047" s="24"/>
      <c r="CW1047" s="24"/>
      <c r="CX1047" s="24"/>
      <c r="CY1047" s="24"/>
      <c r="CZ1047" s="24"/>
      <c r="DA1047" s="24"/>
      <c r="DB1047" s="24"/>
      <c r="DC1047" s="24"/>
      <c r="DD1047" s="24"/>
      <c r="DE1047" s="24"/>
      <c r="DF1047" s="24"/>
      <c r="DG1047" s="24"/>
      <c r="DH1047" s="24"/>
      <c r="DI1047" s="24"/>
      <c r="DJ1047" s="24"/>
      <c r="DK1047" s="24"/>
      <c r="DL1047" s="24"/>
      <c r="DM1047" s="24"/>
      <c r="DN1047" s="24"/>
      <c r="DO1047" s="24"/>
      <c r="DP1047" s="24"/>
      <c r="DQ1047" s="24"/>
      <c r="DR1047" s="24"/>
      <c r="DS1047" s="24"/>
      <c r="DT1047" s="24"/>
      <c r="DU1047" s="24"/>
      <c r="DV1047" s="24"/>
      <c r="DW1047" s="24"/>
      <c r="DX1047" s="24"/>
      <c r="DY1047" s="24"/>
      <c r="DZ1047" s="24"/>
      <c r="EA1047" s="24"/>
      <c r="EB1047" s="24"/>
      <c r="EC1047" s="24"/>
      <c r="ED1047" s="24"/>
      <c r="EE1047" s="24"/>
      <c r="EF1047" s="24"/>
      <c r="EG1047" s="24"/>
      <c r="EH1047" s="24"/>
      <c r="EI1047" s="24"/>
      <c r="EJ1047" s="24"/>
      <c r="EK1047" s="24"/>
      <c r="EL1047" s="24"/>
      <c r="EM1047" s="24"/>
      <c r="EN1047" s="24"/>
      <c r="EO1047" s="24"/>
      <c r="EP1047" s="24"/>
      <c r="EQ1047" s="24"/>
      <c r="ER1047" s="24"/>
      <c r="ES1047" s="24"/>
      <c r="ET1047" s="24"/>
      <c r="EU1047" s="24"/>
      <c r="EV1047" s="24"/>
      <c r="EW1047" s="24"/>
      <c r="EX1047" s="24"/>
      <c r="EY1047" s="24"/>
      <c r="EZ1047" s="24"/>
      <c r="FA1047" s="24"/>
      <c r="FB1047" s="24"/>
      <c r="FC1047" s="24"/>
      <c r="FD1047" s="24"/>
      <c r="FE1047" s="24"/>
      <c r="FF1047" s="24"/>
      <c r="FG1047" s="24"/>
      <c r="FH1047" s="24"/>
      <c r="FI1047" s="24"/>
      <c r="FJ1047" s="24"/>
      <c r="FK1047" s="24"/>
      <c r="FL1047" s="24"/>
      <c r="FM1047" s="24"/>
      <c r="FN1047" s="24"/>
      <c r="FO1047" s="24"/>
      <c r="FP1047" s="24"/>
      <c r="FQ1047" s="24"/>
      <c r="FR1047" s="24"/>
      <c r="FS1047" s="24"/>
      <c r="FT1047" s="24"/>
      <c r="FU1047" s="24"/>
      <c r="FV1047" s="24"/>
      <c r="FW1047" s="24"/>
      <c r="FX1047" s="24"/>
      <c r="FY1047" s="24"/>
      <c r="FZ1047" s="24"/>
      <c r="GA1047" s="24"/>
      <c r="GB1047" s="24"/>
      <c r="GC1047" s="24"/>
      <c r="GD1047" s="24"/>
      <c r="GE1047" s="24"/>
      <c r="GF1047" s="24"/>
      <c r="GG1047" s="24"/>
      <c r="GH1047" s="24"/>
      <c r="GI1047" s="24"/>
      <c r="GJ1047" s="24"/>
      <c r="GK1047" s="24"/>
      <c r="GL1047" s="24"/>
      <c r="GM1047" s="24"/>
      <c r="GN1047" s="24"/>
      <c r="GO1047" s="24"/>
      <c r="GP1047" s="24"/>
      <c r="GQ1047" s="24"/>
      <c r="GR1047" s="24"/>
      <c r="GS1047" s="24"/>
      <c r="GT1047" s="24"/>
      <c r="GU1047" s="24"/>
      <c r="GV1047" s="24"/>
      <c r="GW1047" s="24"/>
      <c r="GX1047" s="24"/>
      <c r="GY1047" s="24"/>
      <c r="GZ1047" s="24"/>
      <c r="HA1047" s="24"/>
      <c r="HB1047" s="24"/>
      <c r="HC1047" s="24"/>
      <c r="HD1047" s="24"/>
      <c r="HE1047" s="24"/>
      <c r="HF1047" s="24"/>
      <c r="HG1047" s="24"/>
      <c r="HH1047" s="24"/>
      <c r="HI1047" s="24"/>
      <c r="HJ1047" s="24"/>
      <c r="HK1047" s="24"/>
      <c r="HL1047" s="24"/>
      <c r="HM1047" s="24"/>
      <c r="HN1047" s="24"/>
      <c r="HO1047" s="24"/>
      <c r="HP1047" s="24"/>
      <c r="HQ1047" s="24"/>
      <c r="HR1047" s="24"/>
      <c r="HS1047" s="24"/>
      <c r="HT1047" s="24"/>
      <c r="HU1047" s="24"/>
      <c r="HV1047" s="24"/>
      <c r="HW1047" s="24"/>
      <c r="HX1047" s="24"/>
      <c r="HY1047" s="24"/>
      <c r="HZ1047" s="24"/>
      <c r="IA1047" s="24"/>
      <c r="IB1047" s="24"/>
      <c r="IC1047" s="24"/>
      <c r="ID1047" s="24"/>
      <c r="IE1047" s="24"/>
      <c r="IF1047" s="24"/>
      <c r="IG1047" s="24"/>
      <c r="IH1047" s="24"/>
      <c r="II1047" s="24"/>
      <c r="IJ1047" s="24"/>
      <c r="IK1047" s="24"/>
      <c r="IL1047" s="24"/>
      <c r="IM1047" s="24"/>
      <c r="IN1047" s="24"/>
      <c r="IO1047" s="24"/>
      <c r="IP1047" s="24"/>
      <c r="IQ1047" s="24"/>
      <c r="IR1047" s="24"/>
      <c r="IS1047" s="24"/>
      <c r="IT1047" s="24"/>
      <c r="IU1047" s="24"/>
      <c r="IV1047" s="24"/>
    </row>
    <row r="1048" spans="1:256" s="22" customFormat="1" ht="11.25">
      <c r="A1048" s="24"/>
      <c r="B1048" s="24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  <c r="CH1048" s="24"/>
      <c r="CI1048" s="24"/>
      <c r="CJ1048" s="24"/>
      <c r="CK1048" s="24"/>
      <c r="CL1048" s="24"/>
      <c r="CM1048" s="24"/>
      <c r="CN1048" s="24"/>
      <c r="CO1048" s="24"/>
      <c r="CP1048" s="24"/>
      <c r="CQ1048" s="24"/>
      <c r="CR1048" s="24"/>
      <c r="CS1048" s="24"/>
      <c r="CT1048" s="24"/>
      <c r="CU1048" s="24"/>
      <c r="CV1048" s="24"/>
      <c r="CW1048" s="24"/>
      <c r="CX1048" s="24"/>
      <c r="CY1048" s="24"/>
      <c r="CZ1048" s="24"/>
      <c r="DA1048" s="24"/>
      <c r="DB1048" s="24"/>
      <c r="DC1048" s="24"/>
      <c r="DD1048" s="24"/>
      <c r="DE1048" s="24"/>
      <c r="DF1048" s="24"/>
      <c r="DG1048" s="24"/>
      <c r="DH1048" s="24"/>
      <c r="DI1048" s="24"/>
      <c r="DJ1048" s="24"/>
      <c r="DK1048" s="24"/>
      <c r="DL1048" s="24"/>
      <c r="DM1048" s="24"/>
      <c r="DN1048" s="24"/>
      <c r="DO1048" s="24"/>
      <c r="DP1048" s="24"/>
      <c r="DQ1048" s="24"/>
      <c r="DR1048" s="24"/>
      <c r="DS1048" s="24"/>
      <c r="DT1048" s="24"/>
      <c r="DU1048" s="24"/>
      <c r="DV1048" s="24"/>
      <c r="DW1048" s="24"/>
      <c r="DX1048" s="24"/>
      <c r="DY1048" s="24"/>
      <c r="DZ1048" s="24"/>
      <c r="EA1048" s="24"/>
      <c r="EB1048" s="24"/>
      <c r="EC1048" s="24"/>
      <c r="ED1048" s="24"/>
      <c r="EE1048" s="24"/>
      <c r="EF1048" s="24"/>
      <c r="EG1048" s="24"/>
      <c r="EH1048" s="24"/>
      <c r="EI1048" s="24"/>
      <c r="EJ1048" s="24"/>
      <c r="EK1048" s="24"/>
      <c r="EL1048" s="24"/>
      <c r="EM1048" s="24"/>
      <c r="EN1048" s="24"/>
      <c r="EO1048" s="24"/>
      <c r="EP1048" s="24"/>
      <c r="EQ1048" s="24"/>
      <c r="ER1048" s="24"/>
      <c r="ES1048" s="24"/>
      <c r="ET1048" s="24"/>
      <c r="EU1048" s="24"/>
      <c r="EV1048" s="24"/>
      <c r="EW1048" s="24"/>
      <c r="EX1048" s="24"/>
      <c r="EY1048" s="24"/>
      <c r="EZ1048" s="24"/>
      <c r="FA1048" s="24"/>
      <c r="FB1048" s="24"/>
      <c r="FC1048" s="24"/>
      <c r="FD1048" s="24"/>
      <c r="FE1048" s="24"/>
      <c r="FF1048" s="24"/>
      <c r="FG1048" s="24"/>
      <c r="FH1048" s="24"/>
      <c r="FI1048" s="24"/>
      <c r="FJ1048" s="24"/>
      <c r="FK1048" s="24"/>
      <c r="FL1048" s="24"/>
      <c r="FM1048" s="24"/>
      <c r="FN1048" s="24"/>
      <c r="FO1048" s="24"/>
      <c r="FP1048" s="24"/>
      <c r="FQ1048" s="24"/>
      <c r="FR1048" s="24"/>
      <c r="FS1048" s="24"/>
      <c r="FT1048" s="24"/>
      <c r="FU1048" s="24"/>
      <c r="FV1048" s="24"/>
      <c r="FW1048" s="24"/>
      <c r="FX1048" s="24"/>
      <c r="FY1048" s="24"/>
      <c r="FZ1048" s="24"/>
      <c r="GA1048" s="24"/>
      <c r="GB1048" s="24"/>
      <c r="GC1048" s="24"/>
      <c r="GD1048" s="24"/>
      <c r="GE1048" s="24"/>
      <c r="GF1048" s="24"/>
      <c r="GG1048" s="24"/>
      <c r="GH1048" s="24"/>
      <c r="GI1048" s="24"/>
      <c r="GJ1048" s="24"/>
      <c r="GK1048" s="24"/>
      <c r="GL1048" s="24"/>
      <c r="GM1048" s="24"/>
      <c r="GN1048" s="24"/>
      <c r="GO1048" s="24"/>
      <c r="GP1048" s="24"/>
      <c r="GQ1048" s="24"/>
      <c r="GR1048" s="24"/>
      <c r="GS1048" s="24"/>
      <c r="GT1048" s="24"/>
      <c r="GU1048" s="24"/>
      <c r="GV1048" s="24"/>
      <c r="GW1048" s="24"/>
      <c r="GX1048" s="24"/>
      <c r="GY1048" s="24"/>
      <c r="GZ1048" s="24"/>
      <c r="HA1048" s="24"/>
      <c r="HB1048" s="24"/>
      <c r="HC1048" s="24"/>
      <c r="HD1048" s="24"/>
      <c r="HE1048" s="24"/>
      <c r="HF1048" s="24"/>
      <c r="HG1048" s="24"/>
      <c r="HH1048" s="24"/>
      <c r="HI1048" s="24"/>
      <c r="HJ1048" s="24"/>
      <c r="HK1048" s="24"/>
      <c r="HL1048" s="24"/>
      <c r="HM1048" s="24"/>
      <c r="HN1048" s="24"/>
      <c r="HO1048" s="24"/>
      <c r="HP1048" s="24"/>
      <c r="HQ1048" s="24"/>
      <c r="HR1048" s="24"/>
      <c r="HS1048" s="24"/>
      <c r="HT1048" s="24"/>
      <c r="HU1048" s="24"/>
      <c r="HV1048" s="24"/>
      <c r="HW1048" s="24"/>
      <c r="HX1048" s="24"/>
      <c r="HY1048" s="24"/>
      <c r="HZ1048" s="24"/>
      <c r="IA1048" s="24"/>
      <c r="IB1048" s="24"/>
      <c r="IC1048" s="24"/>
      <c r="ID1048" s="24"/>
      <c r="IE1048" s="24"/>
      <c r="IF1048" s="24"/>
      <c r="IG1048" s="24"/>
      <c r="IH1048" s="24"/>
      <c r="II1048" s="24"/>
      <c r="IJ1048" s="24"/>
      <c r="IK1048" s="24"/>
      <c r="IL1048" s="24"/>
      <c r="IM1048" s="24"/>
      <c r="IN1048" s="24"/>
      <c r="IO1048" s="24"/>
      <c r="IP1048" s="24"/>
      <c r="IQ1048" s="24"/>
      <c r="IR1048" s="24"/>
      <c r="IS1048" s="24"/>
      <c r="IT1048" s="24"/>
      <c r="IU1048" s="24"/>
      <c r="IV1048" s="24"/>
    </row>
    <row r="1049" spans="1:256" s="22" customFormat="1" ht="11.25">
      <c r="A1049" s="24"/>
      <c r="B1049" s="24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  <c r="CH1049" s="24"/>
      <c r="CI1049" s="24"/>
      <c r="CJ1049" s="24"/>
      <c r="CK1049" s="24"/>
      <c r="CL1049" s="24"/>
      <c r="CM1049" s="24"/>
      <c r="CN1049" s="24"/>
      <c r="CO1049" s="24"/>
      <c r="CP1049" s="24"/>
      <c r="CQ1049" s="24"/>
      <c r="CR1049" s="24"/>
      <c r="CS1049" s="24"/>
      <c r="CT1049" s="24"/>
      <c r="CU1049" s="24"/>
      <c r="CV1049" s="24"/>
      <c r="CW1049" s="24"/>
      <c r="CX1049" s="24"/>
      <c r="CY1049" s="24"/>
      <c r="CZ1049" s="24"/>
      <c r="DA1049" s="24"/>
      <c r="DB1049" s="24"/>
      <c r="DC1049" s="24"/>
      <c r="DD1049" s="24"/>
      <c r="DE1049" s="24"/>
      <c r="DF1049" s="24"/>
      <c r="DG1049" s="24"/>
      <c r="DH1049" s="24"/>
      <c r="DI1049" s="24"/>
      <c r="DJ1049" s="24"/>
      <c r="DK1049" s="24"/>
      <c r="DL1049" s="24"/>
      <c r="DM1049" s="24"/>
      <c r="DN1049" s="24"/>
      <c r="DO1049" s="24"/>
      <c r="DP1049" s="24"/>
      <c r="DQ1049" s="24"/>
      <c r="DR1049" s="24"/>
      <c r="DS1049" s="24"/>
      <c r="DT1049" s="24"/>
      <c r="DU1049" s="24"/>
      <c r="DV1049" s="24"/>
      <c r="DW1049" s="24"/>
      <c r="DX1049" s="24"/>
      <c r="DY1049" s="24"/>
      <c r="DZ1049" s="24"/>
      <c r="EA1049" s="24"/>
      <c r="EB1049" s="24"/>
      <c r="EC1049" s="24"/>
      <c r="ED1049" s="24"/>
      <c r="EE1049" s="24"/>
      <c r="EF1049" s="24"/>
      <c r="EG1049" s="24"/>
      <c r="EH1049" s="24"/>
      <c r="EI1049" s="24"/>
      <c r="EJ1049" s="24"/>
      <c r="EK1049" s="24"/>
      <c r="EL1049" s="24"/>
      <c r="EM1049" s="24"/>
      <c r="EN1049" s="24"/>
      <c r="EO1049" s="24"/>
      <c r="EP1049" s="24"/>
      <c r="EQ1049" s="24"/>
      <c r="ER1049" s="24"/>
      <c r="ES1049" s="24"/>
      <c r="ET1049" s="24"/>
      <c r="EU1049" s="24"/>
      <c r="EV1049" s="24"/>
      <c r="EW1049" s="24"/>
      <c r="EX1049" s="24"/>
      <c r="EY1049" s="24"/>
      <c r="EZ1049" s="24"/>
      <c r="FA1049" s="24"/>
      <c r="FB1049" s="24"/>
      <c r="FC1049" s="24"/>
      <c r="FD1049" s="24"/>
      <c r="FE1049" s="24"/>
      <c r="FF1049" s="24"/>
      <c r="FG1049" s="24"/>
      <c r="FH1049" s="24"/>
      <c r="FI1049" s="24"/>
      <c r="FJ1049" s="24"/>
      <c r="FK1049" s="24"/>
      <c r="FL1049" s="24"/>
      <c r="FM1049" s="24"/>
      <c r="FN1049" s="24"/>
      <c r="FO1049" s="24"/>
      <c r="FP1049" s="24"/>
      <c r="FQ1049" s="24"/>
      <c r="FR1049" s="24"/>
      <c r="FS1049" s="24"/>
      <c r="FT1049" s="24"/>
      <c r="FU1049" s="24"/>
      <c r="FV1049" s="24"/>
      <c r="FW1049" s="24"/>
      <c r="FX1049" s="24"/>
      <c r="FY1049" s="24"/>
      <c r="FZ1049" s="24"/>
      <c r="GA1049" s="24"/>
      <c r="GB1049" s="24"/>
      <c r="GC1049" s="24"/>
      <c r="GD1049" s="24"/>
      <c r="GE1049" s="24"/>
      <c r="GF1049" s="24"/>
      <c r="GG1049" s="24"/>
      <c r="GH1049" s="24"/>
      <c r="GI1049" s="24"/>
      <c r="GJ1049" s="24"/>
      <c r="GK1049" s="24"/>
      <c r="GL1049" s="24"/>
      <c r="GM1049" s="24"/>
      <c r="GN1049" s="24"/>
      <c r="GO1049" s="24"/>
      <c r="GP1049" s="24"/>
      <c r="GQ1049" s="24"/>
      <c r="GR1049" s="24"/>
      <c r="GS1049" s="24"/>
      <c r="GT1049" s="24"/>
      <c r="GU1049" s="24"/>
      <c r="GV1049" s="24"/>
      <c r="GW1049" s="24"/>
      <c r="GX1049" s="24"/>
      <c r="GY1049" s="24"/>
      <c r="GZ1049" s="24"/>
      <c r="HA1049" s="24"/>
      <c r="HB1049" s="24"/>
      <c r="HC1049" s="24"/>
      <c r="HD1049" s="24"/>
      <c r="HE1049" s="24"/>
      <c r="HF1049" s="24"/>
      <c r="HG1049" s="24"/>
      <c r="HH1049" s="24"/>
      <c r="HI1049" s="24"/>
      <c r="HJ1049" s="24"/>
      <c r="HK1049" s="24"/>
      <c r="HL1049" s="24"/>
      <c r="HM1049" s="24"/>
      <c r="HN1049" s="24"/>
      <c r="HO1049" s="24"/>
      <c r="HP1049" s="24"/>
      <c r="HQ1049" s="24"/>
      <c r="HR1049" s="24"/>
      <c r="HS1049" s="24"/>
      <c r="HT1049" s="24"/>
      <c r="HU1049" s="24"/>
      <c r="HV1049" s="24"/>
      <c r="HW1049" s="24"/>
      <c r="HX1049" s="24"/>
      <c r="HY1049" s="24"/>
      <c r="HZ1049" s="24"/>
      <c r="IA1049" s="24"/>
      <c r="IB1049" s="24"/>
      <c r="IC1049" s="24"/>
      <c r="ID1049" s="24"/>
      <c r="IE1049" s="24"/>
      <c r="IF1049" s="24"/>
      <c r="IG1049" s="24"/>
      <c r="IH1049" s="24"/>
      <c r="II1049" s="24"/>
      <c r="IJ1049" s="24"/>
      <c r="IK1049" s="24"/>
      <c r="IL1049" s="24"/>
      <c r="IM1049" s="24"/>
      <c r="IN1049" s="24"/>
      <c r="IO1049" s="24"/>
      <c r="IP1049" s="24"/>
      <c r="IQ1049" s="24"/>
      <c r="IR1049" s="24"/>
      <c r="IS1049" s="24"/>
      <c r="IT1049" s="24"/>
      <c r="IU1049" s="24"/>
      <c r="IV1049" s="24"/>
    </row>
    <row r="1050" spans="1:256" s="22" customFormat="1" ht="11.25">
      <c r="A1050" s="24"/>
      <c r="B1050" s="24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  <c r="CK1050" s="24"/>
      <c r="CL1050" s="24"/>
      <c r="CM1050" s="24"/>
      <c r="CN1050" s="24"/>
      <c r="CO1050" s="24"/>
      <c r="CP1050" s="24"/>
      <c r="CQ1050" s="24"/>
      <c r="CR1050" s="24"/>
      <c r="CS1050" s="24"/>
      <c r="CT1050" s="24"/>
      <c r="CU1050" s="24"/>
      <c r="CV1050" s="24"/>
      <c r="CW1050" s="24"/>
      <c r="CX1050" s="24"/>
      <c r="CY1050" s="24"/>
      <c r="CZ1050" s="24"/>
      <c r="DA1050" s="24"/>
      <c r="DB1050" s="24"/>
      <c r="DC1050" s="24"/>
      <c r="DD1050" s="24"/>
      <c r="DE1050" s="24"/>
      <c r="DF1050" s="24"/>
      <c r="DG1050" s="24"/>
      <c r="DH1050" s="24"/>
      <c r="DI1050" s="24"/>
      <c r="DJ1050" s="24"/>
      <c r="DK1050" s="24"/>
      <c r="DL1050" s="24"/>
      <c r="DM1050" s="24"/>
      <c r="DN1050" s="24"/>
      <c r="DO1050" s="24"/>
      <c r="DP1050" s="24"/>
      <c r="DQ1050" s="24"/>
      <c r="DR1050" s="24"/>
      <c r="DS1050" s="24"/>
      <c r="DT1050" s="24"/>
      <c r="DU1050" s="24"/>
      <c r="DV1050" s="24"/>
      <c r="DW1050" s="24"/>
      <c r="DX1050" s="24"/>
      <c r="DY1050" s="24"/>
      <c r="DZ1050" s="24"/>
      <c r="EA1050" s="24"/>
      <c r="EB1050" s="24"/>
      <c r="EC1050" s="24"/>
      <c r="ED1050" s="24"/>
      <c r="EE1050" s="24"/>
      <c r="EF1050" s="24"/>
      <c r="EG1050" s="24"/>
      <c r="EH1050" s="24"/>
      <c r="EI1050" s="24"/>
      <c r="EJ1050" s="24"/>
      <c r="EK1050" s="24"/>
      <c r="EL1050" s="24"/>
      <c r="EM1050" s="24"/>
      <c r="EN1050" s="24"/>
      <c r="EO1050" s="24"/>
      <c r="EP1050" s="24"/>
      <c r="EQ1050" s="24"/>
      <c r="ER1050" s="24"/>
      <c r="ES1050" s="24"/>
      <c r="ET1050" s="24"/>
      <c r="EU1050" s="24"/>
      <c r="EV1050" s="24"/>
      <c r="EW1050" s="24"/>
      <c r="EX1050" s="24"/>
      <c r="EY1050" s="24"/>
      <c r="EZ1050" s="24"/>
      <c r="FA1050" s="24"/>
      <c r="FB1050" s="24"/>
      <c r="FC1050" s="24"/>
      <c r="FD1050" s="24"/>
      <c r="FE1050" s="24"/>
      <c r="FF1050" s="24"/>
      <c r="FG1050" s="24"/>
      <c r="FH1050" s="24"/>
      <c r="FI1050" s="24"/>
      <c r="FJ1050" s="24"/>
      <c r="FK1050" s="24"/>
      <c r="FL1050" s="24"/>
      <c r="FM1050" s="24"/>
      <c r="FN1050" s="24"/>
      <c r="FO1050" s="24"/>
      <c r="FP1050" s="24"/>
      <c r="FQ1050" s="24"/>
      <c r="FR1050" s="24"/>
      <c r="FS1050" s="24"/>
      <c r="FT1050" s="24"/>
      <c r="FU1050" s="24"/>
      <c r="FV1050" s="24"/>
      <c r="FW1050" s="24"/>
      <c r="FX1050" s="24"/>
      <c r="FY1050" s="24"/>
      <c r="FZ1050" s="24"/>
      <c r="GA1050" s="24"/>
      <c r="GB1050" s="24"/>
      <c r="GC1050" s="24"/>
      <c r="GD1050" s="24"/>
      <c r="GE1050" s="24"/>
      <c r="GF1050" s="24"/>
      <c r="GG1050" s="24"/>
      <c r="GH1050" s="24"/>
      <c r="GI1050" s="24"/>
      <c r="GJ1050" s="24"/>
      <c r="GK1050" s="24"/>
      <c r="GL1050" s="24"/>
      <c r="GM1050" s="24"/>
      <c r="GN1050" s="24"/>
      <c r="GO1050" s="24"/>
      <c r="GP1050" s="24"/>
      <c r="GQ1050" s="24"/>
      <c r="GR1050" s="24"/>
      <c r="GS1050" s="24"/>
      <c r="GT1050" s="24"/>
      <c r="GU1050" s="24"/>
      <c r="GV1050" s="24"/>
      <c r="GW1050" s="24"/>
      <c r="GX1050" s="24"/>
      <c r="GY1050" s="24"/>
      <c r="GZ1050" s="24"/>
      <c r="HA1050" s="24"/>
      <c r="HB1050" s="24"/>
      <c r="HC1050" s="24"/>
      <c r="HD1050" s="24"/>
      <c r="HE1050" s="24"/>
      <c r="HF1050" s="24"/>
      <c r="HG1050" s="24"/>
      <c r="HH1050" s="24"/>
      <c r="HI1050" s="24"/>
      <c r="HJ1050" s="24"/>
      <c r="HK1050" s="24"/>
      <c r="HL1050" s="24"/>
      <c r="HM1050" s="24"/>
      <c r="HN1050" s="24"/>
      <c r="HO1050" s="24"/>
      <c r="HP1050" s="24"/>
      <c r="HQ1050" s="24"/>
      <c r="HR1050" s="24"/>
      <c r="HS1050" s="24"/>
      <c r="HT1050" s="24"/>
      <c r="HU1050" s="24"/>
      <c r="HV1050" s="24"/>
      <c r="HW1050" s="24"/>
      <c r="HX1050" s="24"/>
      <c r="HY1050" s="24"/>
      <c r="HZ1050" s="24"/>
      <c r="IA1050" s="24"/>
      <c r="IB1050" s="24"/>
      <c r="IC1050" s="24"/>
      <c r="ID1050" s="24"/>
      <c r="IE1050" s="24"/>
      <c r="IF1050" s="24"/>
      <c r="IG1050" s="24"/>
      <c r="IH1050" s="24"/>
      <c r="II1050" s="24"/>
      <c r="IJ1050" s="24"/>
      <c r="IK1050" s="24"/>
      <c r="IL1050" s="24"/>
      <c r="IM1050" s="24"/>
      <c r="IN1050" s="24"/>
      <c r="IO1050" s="24"/>
      <c r="IP1050" s="24"/>
      <c r="IQ1050" s="24"/>
      <c r="IR1050" s="24"/>
      <c r="IS1050" s="24"/>
      <c r="IT1050" s="24"/>
      <c r="IU1050" s="24"/>
      <c r="IV1050" s="24"/>
    </row>
    <row r="1051" spans="1:256" s="22" customFormat="1" ht="11.25">
      <c r="A1051" s="24"/>
      <c r="B1051" s="24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  <c r="CK1051" s="24"/>
      <c r="CL1051" s="24"/>
      <c r="CM1051" s="24"/>
      <c r="CN1051" s="24"/>
      <c r="CO1051" s="24"/>
      <c r="CP1051" s="24"/>
      <c r="CQ1051" s="24"/>
      <c r="CR1051" s="24"/>
      <c r="CS1051" s="24"/>
      <c r="CT1051" s="24"/>
      <c r="CU1051" s="24"/>
      <c r="CV1051" s="24"/>
      <c r="CW1051" s="24"/>
      <c r="CX1051" s="24"/>
      <c r="CY1051" s="24"/>
      <c r="CZ1051" s="24"/>
      <c r="DA1051" s="24"/>
      <c r="DB1051" s="24"/>
      <c r="DC1051" s="24"/>
      <c r="DD1051" s="24"/>
      <c r="DE1051" s="24"/>
      <c r="DF1051" s="24"/>
      <c r="DG1051" s="24"/>
      <c r="DH1051" s="24"/>
      <c r="DI1051" s="24"/>
      <c r="DJ1051" s="24"/>
      <c r="DK1051" s="24"/>
      <c r="DL1051" s="24"/>
      <c r="DM1051" s="24"/>
      <c r="DN1051" s="24"/>
      <c r="DO1051" s="24"/>
      <c r="DP1051" s="24"/>
      <c r="DQ1051" s="24"/>
      <c r="DR1051" s="24"/>
      <c r="DS1051" s="24"/>
      <c r="DT1051" s="24"/>
      <c r="DU1051" s="24"/>
      <c r="DV1051" s="24"/>
      <c r="DW1051" s="24"/>
      <c r="DX1051" s="24"/>
      <c r="DY1051" s="24"/>
      <c r="DZ1051" s="24"/>
      <c r="EA1051" s="24"/>
      <c r="EB1051" s="24"/>
      <c r="EC1051" s="24"/>
      <c r="ED1051" s="24"/>
      <c r="EE1051" s="24"/>
      <c r="EF1051" s="24"/>
      <c r="EG1051" s="24"/>
      <c r="EH1051" s="24"/>
      <c r="EI1051" s="24"/>
      <c r="EJ1051" s="24"/>
      <c r="EK1051" s="24"/>
      <c r="EL1051" s="24"/>
      <c r="EM1051" s="24"/>
      <c r="EN1051" s="24"/>
      <c r="EO1051" s="24"/>
      <c r="EP1051" s="24"/>
      <c r="EQ1051" s="24"/>
      <c r="ER1051" s="24"/>
      <c r="ES1051" s="24"/>
      <c r="ET1051" s="24"/>
      <c r="EU1051" s="24"/>
      <c r="EV1051" s="24"/>
      <c r="EW1051" s="24"/>
      <c r="EX1051" s="24"/>
      <c r="EY1051" s="24"/>
      <c r="EZ1051" s="24"/>
      <c r="FA1051" s="24"/>
      <c r="FB1051" s="24"/>
      <c r="FC1051" s="24"/>
      <c r="FD1051" s="24"/>
      <c r="FE1051" s="24"/>
      <c r="FF1051" s="24"/>
      <c r="FG1051" s="24"/>
      <c r="FH1051" s="24"/>
      <c r="FI1051" s="24"/>
      <c r="FJ1051" s="24"/>
      <c r="FK1051" s="24"/>
      <c r="FL1051" s="24"/>
      <c r="FM1051" s="24"/>
      <c r="FN1051" s="24"/>
      <c r="FO1051" s="24"/>
      <c r="FP1051" s="24"/>
      <c r="FQ1051" s="24"/>
      <c r="FR1051" s="24"/>
      <c r="FS1051" s="24"/>
      <c r="FT1051" s="24"/>
      <c r="FU1051" s="24"/>
      <c r="FV1051" s="24"/>
      <c r="FW1051" s="24"/>
      <c r="FX1051" s="24"/>
      <c r="FY1051" s="24"/>
      <c r="FZ1051" s="24"/>
      <c r="GA1051" s="24"/>
      <c r="GB1051" s="24"/>
      <c r="GC1051" s="24"/>
      <c r="GD1051" s="24"/>
      <c r="GE1051" s="24"/>
      <c r="GF1051" s="24"/>
      <c r="GG1051" s="24"/>
      <c r="GH1051" s="24"/>
      <c r="GI1051" s="24"/>
      <c r="GJ1051" s="24"/>
      <c r="GK1051" s="24"/>
      <c r="GL1051" s="24"/>
      <c r="GM1051" s="24"/>
      <c r="GN1051" s="24"/>
      <c r="GO1051" s="24"/>
      <c r="GP1051" s="24"/>
      <c r="GQ1051" s="24"/>
      <c r="GR1051" s="24"/>
      <c r="GS1051" s="24"/>
      <c r="GT1051" s="24"/>
      <c r="GU1051" s="24"/>
      <c r="GV1051" s="24"/>
      <c r="GW1051" s="24"/>
      <c r="GX1051" s="24"/>
      <c r="GY1051" s="24"/>
      <c r="GZ1051" s="24"/>
      <c r="HA1051" s="24"/>
      <c r="HB1051" s="24"/>
      <c r="HC1051" s="24"/>
      <c r="HD1051" s="24"/>
      <c r="HE1051" s="24"/>
      <c r="HF1051" s="24"/>
      <c r="HG1051" s="24"/>
      <c r="HH1051" s="24"/>
      <c r="HI1051" s="24"/>
      <c r="HJ1051" s="24"/>
      <c r="HK1051" s="24"/>
      <c r="HL1051" s="24"/>
      <c r="HM1051" s="24"/>
      <c r="HN1051" s="24"/>
      <c r="HO1051" s="24"/>
      <c r="HP1051" s="24"/>
      <c r="HQ1051" s="24"/>
      <c r="HR1051" s="24"/>
      <c r="HS1051" s="24"/>
      <c r="HT1051" s="24"/>
      <c r="HU1051" s="24"/>
      <c r="HV1051" s="24"/>
      <c r="HW1051" s="24"/>
      <c r="HX1051" s="24"/>
      <c r="HY1051" s="24"/>
      <c r="HZ1051" s="24"/>
      <c r="IA1051" s="24"/>
      <c r="IB1051" s="24"/>
      <c r="IC1051" s="24"/>
      <c r="ID1051" s="24"/>
      <c r="IE1051" s="24"/>
      <c r="IF1051" s="24"/>
      <c r="IG1051" s="24"/>
      <c r="IH1051" s="24"/>
      <c r="II1051" s="24"/>
      <c r="IJ1051" s="24"/>
      <c r="IK1051" s="24"/>
      <c r="IL1051" s="24"/>
      <c r="IM1051" s="24"/>
      <c r="IN1051" s="24"/>
      <c r="IO1051" s="24"/>
      <c r="IP1051" s="24"/>
      <c r="IQ1051" s="24"/>
      <c r="IR1051" s="24"/>
      <c r="IS1051" s="24"/>
      <c r="IT1051" s="24"/>
      <c r="IU1051" s="24"/>
      <c r="IV1051" s="24"/>
    </row>
    <row r="1052" spans="1:256" s="22" customFormat="1" ht="11.25">
      <c r="A1052" s="24"/>
      <c r="B1052" s="24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  <c r="CK1052" s="24"/>
      <c r="CL1052" s="24"/>
      <c r="CM1052" s="24"/>
      <c r="CN1052" s="24"/>
      <c r="CO1052" s="24"/>
      <c r="CP1052" s="24"/>
      <c r="CQ1052" s="24"/>
      <c r="CR1052" s="24"/>
      <c r="CS1052" s="24"/>
      <c r="CT1052" s="24"/>
      <c r="CU1052" s="24"/>
      <c r="CV1052" s="24"/>
      <c r="CW1052" s="24"/>
      <c r="CX1052" s="24"/>
      <c r="CY1052" s="24"/>
      <c r="CZ1052" s="24"/>
      <c r="DA1052" s="24"/>
      <c r="DB1052" s="24"/>
      <c r="DC1052" s="24"/>
      <c r="DD1052" s="24"/>
      <c r="DE1052" s="24"/>
      <c r="DF1052" s="24"/>
      <c r="DG1052" s="24"/>
      <c r="DH1052" s="24"/>
      <c r="DI1052" s="24"/>
      <c r="DJ1052" s="24"/>
      <c r="DK1052" s="24"/>
      <c r="DL1052" s="24"/>
      <c r="DM1052" s="24"/>
      <c r="DN1052" s="24"/>
      <c r="DO1052" s="24"/>
      <c r="DP1052" s="24"/>
      <c r="DQ1052" s="24"/>
      <c r="DR1052" s="24"/>
      <c r="DS1052" s="24"/>
      <c r="DT1052" s="24"/>
      <c r="DU1052" s="24"/>
      <c r="DV1052" s="24"/>
      <c r="DW1052" s="24"/>
      <c r="DX1052" s="24"/>
      <c r="DY1052" s="24"/>
      <c r="DZ1052" s="24"/>
      <c r="EA1052" s="24"/>
      <c r="EB1052" s="24"/>
      <c r="EC1052" s="24"/>
      <c r="ED1052" s="24"/>
      <c r="EE1052" s="24"/>
      <c r="EF1052" s="24"/>
      <c r="EG1052" s="24"/>
      <c r="EH1052" s="24"/>
      <c r="EI1052" s="24"/>
      <c r="EJ1052" s="24"/>
      <c r="EK1052" s="24"/>
      <c r="EL1052" s="24"/>
      <c r="EM1052" s="24"/>
      <c r="EN1052" s="24"/>
      <c r="EO1052" s="24"/>
      <c r="EP1052" s="24"/>
      <c r="EQ1052" s="24"/>
      <c r="ER1052" s="24"/>
      <c r="ES1052" s="24"/>
      <c r="ET1052" s="24"/>
      <c r="EU1052" s="24"/>
      <c r="EV1052" s="24"/>
      <c r="EW1052" s="24"/>
      <c r="EX1052" s="24"/>
      <c r="EY1052" s="24"/>
      <c r="EZ1052" s="24"/>
      <c r="FA1052" s="24"/>
      <c r="FB1052" s="24"/>
      <c r="FC1052" s="24"/>
      <c r="FD1052" s="24"/>
      <c r="FE1052" s="24"/>
      <c r="FF1052" s="24"/>
      <c r="FG1052" s="24"/>
      <c r="FH1052" s="24"/>
      <c r="FI1052" s="24"/>
      <c r="FJ1052" s="24"/>
      <c r="FK1052" s="24"/>
      <c r="FL1052" s="24"/>
      <c r="FM1052" s="24"/>
      <c r="FN1052" s="24"/>
      <c r="FO1052" s="24"/>
      <c r="FP1052" s="24"/>
      <c r="FQ1052" s="24"/>
      <c r="FR1052" s="24"/>
      <c r="FS1052" s="24"/>
      <c r="FT1052" s="24"/>
      <c r="FU1052" s="24"/>
      <c r="FV1052" s="24"/>
      <c r="FW1052" s="24"/>
      <c r="FX1052" s="24"/>
      <c r="FY1052" s="24"/>
      <c r="FZ1052" s="24"/>
      <c r="GA1052" s="24"/>
      <c r="GB1052" s="24"/>
      <c r="GC1052" s="24"/>
      <c r="GD1052" s="24"/>
      <c r="GE1052" s="24"/>
      <c r="GF1052" s="24"/>
      <c r="GG1052" s="24"/>
      <c r="GH1052" s="24"/>
      <c r="GI1052" s="24"/>
      <c r="GJ1052" s="24"/>
      <c r="GK1052" s="24"/>
      <c r="GL1052" s="24"/>
      <c r="GM1052" s="24"/>
      <c r="GN1052" s="24"/>
      <c r="GO1052" s="24"/>
      <c r="GP1052" s="24"/>
      <c r="GQ1052" s="24"/>
      <c r="GR1052" s="24"/>
      <c r="GS1052" s="24"/>
      <c r="GT1052" s="24"/>
      <c r="GU1052" s="24"/>
      <c r="GV1052" s="24"/>
      <c r="GW1052" s="24"/>
      <c r="GX1052" s="24"/>
      <c r="GY1052" s="24"/>
      <c r="GZ1052" s="24"/>
      <c r="HA1052" s="24"/>
      <c r="HB1052" s="24"/>
      <c r="HC1052" s="24"/>
      <c r="HD1052" s="24"/>
      <c r="HE1052" s="24"/>
      <c r="HF1052" s="24"/>
      <c r="HG1052" s="24"/>
      <c r="HH1052" s="24"/>
      <c r="HI1052" s="24"/>
      <c r="HJ1052" s="24"/>
      <c r="HK1052" s="24"/>
      <c r="HL1052" s="24"/>
      <c r="HM1052" s="24"/>
      <c r="HN1052" s="24"/>
      <c r="HO1052" s="24"/>
      <c r="HP1052" s="24"/>
      <c r="HQ1052" s="24"/>
      <c r="HR1052" s="24"/>
      <c r="HS1052" s="24"/>
      <c r="HT1052" s="24"/>
      <c r="HU1052" s="24"/>
      <c r="HV1052" s="24"/>
      <c r="HW1052" s="24"/>
      <c r="HX1052" s="24"/>
      <c r="HY1052" s="24"/>
      <c r="HZ1052" s="24"/>
      <c r="IA1052" s="24"/>
      <c r="IB1052" s="24"/>
      <c r="IC1052" s="24"/>
      <c r="ID1052" s="24"/>
      <c r="IE1052" s="24"/>
      <c r="IF1052" s="24"/>
      <c r="IG1052" s="24"/>
      <c r="IH1052" s="24"/>
      <c r="II1052" s="24"/>
      <c r="IJ1052" s="24"/>
      <c r="IK1052" s="24"/>
      <c r="IL1052" s="24"/>
      <c r="IM1052" s="24"/>
      <c r="IN1052" s="24"/>
      <c r="IO1052" s="24"/>
      <c r="IP1052" s="24"/>
      <c r="IQ1052" s="24"/>
      <c r="IR1052" s="24"/>
      <c r="IS1052" s="24"/>
      <c r="IT1052" s="24"/>
      <c r="IU1052" s="24"/>
      <c r="IV1052" s="24"/>
    </row>
    <row r="1053" spans="1:256" s="22" customFormat="1" ht="11.25">
      <c r="A1053" s="24"/>
      <c r="B1053" s="24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  <c r="CK1053" s="24"/>
      <c r="CL1053" s="24"/>
      <c r="CM1053" s="24"/>
      <c r="CN1053" s="24"/>
      <c r="CO1053" s="24"/>
      <c r="CP1053" s="24"/>
      <c r="CQ1053" s="24"/>
      <c r="CR1053" s="24"/>
      <c r="CS1053" s="24"/>
      <c r="CT1053" s="24"/>
      <c r="CU1053" s="24"/>
      <c r="CV1053" s="24"/>
      <c r="CW1053" s="24"/>
      <c r="CX1053" s="24"/>
      <c r="CY1053" s="24"/>
      <c r="CZ1053" s="24"/>
      <c r="DA1053" s="24"/>
      <c r="DB1053" s="24"/>
      <c r="DC1053" s="24"/>
      <c r="DD1053" s="24"/>
      <c r="DE1053" s="24"/>
      <c r="DF1053" s="24"/>
      <c r="DG1053" s="24"/>
      <c r="DH1053" s="24"/>
      <c r="DI1053" s="24"/>
      <c r="DJ1053" s="24"/>
      <c r="DK1053" s="24"/>
      <c r="DL1053" s="24"/>
      <c r="DM1053" s="24"/>
      <c r="DN1053" s="24"/>
      <c r="DO1053" s="24"/>
      <c r="DP1053" s="24"/>
      <c r="DQ1053" s="24"/>
      <c r="DR1053" s="24"/>
      <c r="DS1053" s="24"/>
      <c r="DT1053" s="24"/>
      <c r="DU1053" s="24"/>
      <c r="DV1053" s="24"/>
      <c r="DW1053" s="24"/>
      <c r="DX1053" s="24"/>
      <c r="DY1053" s="24"/>
      <c r="DZ1053" s="24"/>
      <c r="EA1053" s="24"/>
      <c r="EB1053" s="24"/>
      <c r="EC1053" s="24"/>
      <c r="ED1053" s="24"/>
      <c r="EE1053" s="24"/>
      <c r="EF1053" s="24"/>
      <c r="EG1053" s="24"/>
      <c r="EH1053" s="24"/>
      <c r="EI1053" s="24"/>
      <c r="EJ1053" s="24"/>
      <c r="EK1053" s="24"/>
      <c r="EL1053" s="24"/>
      <c r="EM1053" s="24"/>
      <c r="EN1053" s="24"/>
      <c r="EO1053" s="24"/>
      <c r="EP1053" s="24"/>
      <c r="EQ1053" s="24"/>
      <c r="ER1053" s="24"/>
      <c r="ES1053" s="24"/>
      <c r="ET1053" s="24"/>
      <c r="EU1053" s="24"/>
      <c r="EV1053" s="24"/>
      <c r="EW1053" s="24"/>
      <c r="EX1053" s="24"/>
      <c r="EY1053" s="24"/>
      <c r="EZ1053" s="24"/>
      <c r="FA1053" s="24"/>
      <c r="FB1053" s="24"/>
      <c r="FC1053" s="24"/>
      <c r="FD1053" s="24"/>
      <c r="FE1053" s="24"/>
      <c r="FF1053" s="24"/>
      <c r="FG1053" s="24"/>
      <c r="FH1053" s="24"/>
      <c r="FI1053" s="24"/>
      <c r="FJ1053" s="24"/>
      <c r="FK1053" s="24"/>
      <c r="FL1053" s="24"/>
      <c r="FM1053" s="24"/>
      <c r="FN1053" s="24"/>
      <c r="FO1053" s="24"/>
      <c r="FP1053" s="24"/>
      <c r="FQ1053" s="24"/>
      <c r="FR1053" s="24"/>
      <c r="FS1053" s="24"/>
      <c r="FT1053" s="24"/>
      <c r="FU1053" s="24"/>
      <c r="FV1053" s="24"/>
      <c r="FW1053" s="24"/>
      <c r="FX1053" s="24"/>
      <c r="FY1053" s="24"/>
      <c r="FZ1053" s="24"/>
      <c r="GA1053" s="24"/>
      <c r="GB1053" s="24"/>
      <c r="GC1053" s="24"/>
      <c r="GD1053" s="24"/>
      <c r="GE1053" s="24"/>
      <c r="GF1053" s="24"/>
      <c r="GG1053" s="24"/>
      <c r="GH1053" s="24"/>
      <c r="GI1053" s="24"/>
      <c r="GJ1053" s="24"/>
      <c r="GK1053" s="24"/>
      <c r="GL1053" s="24"/>
      <c r="GM1053" s="24"/>
      <c r="GN1053" s="24"/>
      <c r="GO1053" s="24"/>
      <c r="GP1053" s="24"/>
      <c r="GQ1053" s="24"/>
      <c r="GR1053" s="24"/>
      <c r="GS1053" s="24"/>
      <c r="GT1053" s="24"/>
      <c r="GU1053" s="24"/>
      <c r="GV1053" s="24"/>
      <c r="GW1053" s="24"/>
      <c r="GX1053" s="24"/>
      <c r="GY1053" s="24"/>
      <c r="GZ1053" s="24"/>
      <c r="HA1053" s="24"/>
      <c r="HB1053" s="24"/>
      <c r="HC1053" s="24"/>
      <c r="HD1053" s="24"/>
      <c r="HE1053" s="24"/>
      <c r="HF1053" s="24"/>
      <c r="HG1053" s="24"/>
      <c r="HH1053" s="24"/>
      <c r="HI1053" s="24"/>
      <c r="HJ1053" s="24"/>
      <c r="HK1053" s="24"/>
      <c r="HL1053" s="24"/>
      <c r="HM1053" s="24"/>
      <c r="HN1053" s="24"/>
      <c r="HO1053" s="24"/>
      <c r="HP1053" s="24"/>
      <c r="HQ1053" s="24"/>
      <c r="HR1053" s="24"/>
      <c r="HS1053" s="24"/>
      <c r="HT1053" s="24"/>
      <c r="HU1053" s="24"/>
      <c r="HV1053" s="24"/>
      <c r="HW1053" s="24"/>
      <c r="HX1053" s="24"/>
      <c r="HY1053" s="24"/>
      <c r="HZ1053" s="24"/>
      <c r="IA1053" s="24"/>
      <c r="IB1053" s="24"/>
      <c r="IC1053" s="24"/>
      <c r="ID1053" s="24"/>
      <c r="IE1053" s="24"/>
      <c r="IF1053" s="24"/>
      <c r="IG1053" s="24"/>
      <c r="IH1053" s="24"/>
      <c r="II1053" s="24"/>
      <c r="IJ1053" s="24"/>
      <c r="IK1053" s="24"/>
      <c r="IL1053" s="24"/>
      <c r="IM1053" s="24"/>
      <c r="IN1053" s="24"/>
      <c r="IO1053" s="24"/>
      <c r="IP1053" s="24"/>
      <c r="IQ1053" s="24"/>
      <c r="IR1053" s="24"/>
      <c r="IS1053" s="24"/>
      <c r="IT1053" s="24"/>
      <c r="IU1053" s="24"/>
      <c r="IV1053" s="24"/>
    </row>
    <row r="1054" spans="1:256" s="22" customFormat="1" ht="11.25">
      <c r="A1054" s="24"/>
      <c r="B1054" s="24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  <c r="CN1054" s="24"/>
      <c r="CO1054" s="24"/>
      <c r="CP1054" s="24"/>
      <c r="CQ1054" s="24"/>
      <c r="CR1054" s="24"/>
      <c r="CS1054" s="24"/>
      <c r="CT1054" s="24"/>
      <c r="CU1054" s="24"/>
      <c r="CV1054" s="24"/>
      <c r="CW1054" s="24"/>
      <c r="CX1054" s="24"/>
      <c r="CY1054" s="24"/>
      <c r="CZ1054" s="24"/>
      <c r="DA1054" s="24"/>
      <c r="DB1054" s="24"/>
      <c r="DC1054" s="24"/>
      <c r="DD1054" s="24"/>
      <c r="DE1054" s="24"/>
      <c r="DF1054" s="24"/>
      <c r="DG1054" s="24"/>
      <c r="DH1054" s="24"/>
      <c r="DI1054" s="24"/>
      <c r="DJ1054" s="24"/>
      <c r="DK1054" s="24"/>
      <c r="DL1054" s="24"/>
      <c r="DM1054" s="24"/>
      <c r="DN1054" s="24"/>
      <c r="DO1054" s="24"/>
      <c r="DP1054" s="24"/>
      <c r="DQ1054" s="24"/>
      <c r="DR1054" s="24"/>
      <c r="DS1054" s="24"/>
      <c r="DT1054" s="24"/>
      <c r="DU1054" s="24"/>
      <c r="DV1054" s="24"/>
      <c r="DW1054" s="24"/>
      <c r="DX1054" s="24"/>
      <c r="DY1054" s="24"/>
      <c r="DZ1054" s="24"/>
      <c r="EA1054" s="24"/>
      <c r="EB1054" s="24"/>
      <c r="EC1054" s="24"/>
      <c r="ED1054" s="24"/>
      <c r="EE1054" s="24"/>
      <c r="EF1054" s="24"/>
      <c r="EG1054" s="24"/>
      <c r="EH1054" s="24"/>
      <c r="EI1054" s="24"/>
      <c r="EJ1054" s="24"/>
      <c r="EK1054" s="24"/>
      <c r="EL1054" s="24"/>
      <c r="EM1054" s="24"/>
      <c r="EN1054" s="24"/>
      <c r="EO1054" s="24"/>
      <c r="EP1054" s="24"/>
      <c r="EQ1054" s="24"/>
      <c r="ER1054" s="24"/>
      <c r="ES1054" s="24"/>
      <c r="ET1054" s="24"/>
      <c r="EU1054" s="24"/>
      <c r="EV1054" s="24"/>
      <c r="EW1054" s="24"/>
      <c r="EX1054" s="24"/>
      <c r="EY1054" s="24"/>
      <c r="EZ1054" s="24"/>
      <c r="FA1054" s="24"/>
      <c r="FB1054" s="24"/>
      <c r="FC1054" s="24"/>
      <c r="FD1054" s="24"/>
      <c r="FE1054" s="24"/>
      <c r="FF1054" s="24"/>
      <c r="FG1054" s="24"/>
      <c r="FH1054" s="24"/>
      <c r="FI1054" s="24"/>
      <c r="FJ1054" s="24"/>
      <c r="FK1054" s="24"/>
      <c r="FL1054" s="24"/>
      <c r="FM1054" s="24"/>
      <c r="FN1054" s="24"/>
      <c r="FO1054" s="24"/>
      <c r="FP1054" s="24"/>
      <c r="FQ1054" s="24"/>
      <c r="FR1054" s="24"/>
      <c r="FS1054" s="24"/>
      <c r="FT1054" s="24"/>
      <c r="FU1054" s="24"/>
      <c r="FV1054" s="24"/>
      <c r="FW1054" s="24"/>
      <c r="FX1054" s="24"/>
      <c r="FY1054" s="24"/>
      <c r="FZ1054" s="24"/>
      <c r="GA1054" s="24"/>
      <c r="GB1054" s="24"/>
      <c r="GC1054" s="24"/>
      <c r="GD1054" s="24"/>
      <c r="GE1054" s="24"/>
      <c r="GF1054" s="24"/>
      <c r="GG1054" s="24"/>
      <c r="GH1054" s="24"/>
      <c r="GI1054" s="24"/>
      <c r="GJ1054" s="24"/>
      <c r="GK1054" s="24"/>
      <c r="GL1054" s="24"/>
      <c r="GM1054" s="24"/>
      <c r="GN1054" s="24"/>
      <c r="GO1054" s="24"/>
      <c r="GP1054" s="24"/>
      <c r="GQ1054" s="24"/>
      <c r="GR1054" s="24"/>
      <c r="GS1054" s="24"/>
      <c r="GT1054" s="24"/>
      <c r="GU1054" s="24"/>
      <c r="GV1054" s="24"/>
      <c r="GW1054" s="24"/>
      <c r="GX1054" s="24"/>
      <c r="GY1054" s="24"/>
      <c r="GZ1054" s="24"/>
      <c r="HA1054" s="24"/>
      <c r="HB1054" s="24"/>
      <c r="HC1054" s="24"/>
      <c r="HD1054" s="24"/>
      <c r="HE1054" s="24"/>
      <c r="HF1054" s="24"/>
      <c r="HG1054" s="24"/>
      <c r="HH1054" s="24"/>
      <c r="HI1054" s="24"/>
      <c r="HJ1054" s="24"/>
      <c r="HK1054" s="24"/>
      <c r="HL1054" s="24"/>
      <c r="HM1054" s="24"/>
      <c r="HN1054" s="24"/>
      <c r="HO1054" s="24"/>
      <c r="HP1054" s="24"/>
      <c r="HQ1054" s="24"/>
      <c r="HR1054" s="24"/>
      <c r="HS1054" s="24"/>
      <c r="HT1054" s="24"/>
      <c r="HU1054" s="24"/>
      <c r="HV1054" s="24"/>
      <c r="HW1054" s="24"/>
      <c r="HX1054" s="24"/>
      <c r="HY1054" s="24"/>
      <c r="HZ1054" s="24"/>
      <c r="IA1054" s="24"/>
      <c r="IB1054" s="24"/>
      <c r="IC1054" s="24"/>
      <c r="ID1054" s="24"/>
      <c r="IE1054" s="24"/>
      <c r="IF1054" s="24"/>
      <c r="IG1054" s="24"/>
      <c r="IH1054" s="24"/>
      <c r="II1054" s="24"/>
      <c r="IJ1054" s="24"/>
      <c r="IK1054" s="24"/>
      <c r="IL1054" s="24"/>
      <c r="IM1054" s="24"/>
      <c r="IN1054" s="24"/>
      <c r="IO1054" s="24"/>
      <c r="IP1054" s="24"/>
      <c r="IQ1054" s="24"/>
      <c r="IR1054" s="24"/>
      <c r="IS1054" s="24"/>
      <c r="IT1054" s="24"/>
      <c r="IU1054" s="24"/>
      <c r="IV1054" s="24"/>
    </row>
    <row r="1055" spans="1:256" s="22" customFormat="1" ht="11.25">
      <c r="A1055" s="24"/>
      <c r="B1055" s="24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  <c r="CN1055" s="24"/>
      <c r="CO1055" s="24"/>
      <c r="CP1055" s="24"/>
      <c r="CQ1055" s="24"/>
      <c r="CR1055" s="24"/>
      <c r="CS1055" s="24"/>
      <c r="CT1055" s="24"/>
      <c r="CU1055" s="24"/>
      <c r="CV1055" s="24"/>
      <c r="CW1055" s="24"/>
      <c r="CX1055" s="24"/>
      <c r="CY1055" s="24"/>
      <c r="CZ1055" s="24"/>
      <c r="DA1055" s="24"/>
      <c r="DB1055" s="24"/>
      <c r="DC1055" s="24"/>
      <c r="DD1055" s="24"/>
      <c r="DE1055" s="24"/>
      <c r="DF1055" s="24"/>
      <c r="DG1055" s="24"/>
      <c r="DH1055" s="24"/>
      <c r="DI1055" s="24"/>
      <c r="DJ1055" s="24"/>
      <c r="DK1055" s="24"/>
      <c r="DL1055" s="24"/>
      <c r="DM1055" s="24"/>
      <c r="DN1055" s="24"/>
      <c r="DO1055" s="24"/>
      <c r="DP1055" s="24"/>
      <c r="DQ1055" s="24"/>
      <c r="DR1055" s="24"/>
      <c r="DS1055" s="24"/>
      <c r="DT1055" s="24"/>
      <c r="DU1055" s="24"/>
      <c r="DV1055" s="24"/>
      <c r="DW1055" s="24"/>
      <c r="DX1055" s="24"/>
      <c r="DY1055" s="24"/>
      <c r="DZ1055" s="24"/>
      <c r="EA1055" s="24"/>
      <c r="EB1055" s="24"/>
      <c r="EC1055" s="24"/>
      <c r="ED1055" s="24"/>
      <c r="EE1055" s="24"/>
      <c r="EF1055" s="24"/>
      <c r="EG1055" s="24"/>
      <c r="EH1055" s="24"/>
      <c r="EI1055" s="24"/>
      <c r="EJ1055" s="24"/>
      <c r="EK1055" s="24"/>
      <c r="EL1055" s="24"/>
      <c r="EM1055" s="24"/>
      <c r="EN1055" s="24"/>
      <c r="EO1055" s="24"/>
      <c r="EP1055" s="24"/>
      <c r="EQ1055" s="24"/>
      <c r="ER1055" s="24"/>
      <c r="ES1055" s="24"/>
      <c r="ET1055" s="24"/>
      <c r="EU1055" s="24"/>
      <c r="EV1055" s="24"/>
      <c r="EW1055" s="24"/>
      <c r="EX1055" s="24"/>
      <c r="EY1055" s="24"/>
      <c r="EZ1055" s="24"/>
      <c r="FA1055" s="24"/>
      <c r="FB1055" s="24"/>
      <c r="FC1055" s="24"/>
      <c r="FD1055" s="24"/>
      <c r="FE1055" s="24"/>
      <c r="FF1055" s="24"/>
      <c r="FG1055" s="24"/>
      <c r="FH1055" s="24"/>
      <c r="FI1055" s="24"/>
      <c r="FJ1055" s="24"/>
      <c r="FK1055" s="24"/>
      <c r="FL1055" s="24"/>
      <c r="FM1055" s="24"/>
      <c r="FN1055" s="24"/>
      <c r="FO1055" s="24"/>
      <c r="FP1055" s="24"/>
      <c r="FQ1055" s="24"/>
      <c r="FR1055" s="24"/>
      <c r="FS1055" s="24"/>
      <c r="FT1055" s="24"/>
      <c r="FU1055" s="24"/>
      <c r="FV1055" s="24"/>
      <c r="FW1055" s="24"/>
      <c r="FX1055" s="24"/>
      <c r="FY1055" s="24"/>
      <c r="FZ1055" s="24"/>
      <c r="GA1055" s="24"/>
      <c r="GB1055" s="24"/>
      <c r="GC1055" s="24"/>
      <c r="GD1055" s="24"/>
      <c r="GE1055" s="24"/>
      <c r="GF1055" s="24"/>
      <c r="GG1055" s="24"/>
      <c r="GH1055" s="24"/>
      <c r="GI1055" s="24"/>
      <c r="GJ1055" s="24"/>
      <c r="GK1055" s="24"/>
      <c r="GL1055" s="24"/>
      <c r="GM1055" s="24"/>
      <c r="GN1055" s="24"/>
      <c r="GO1055" s="24"/>
      <c r="GP1055" s="24"/>
      <c r="GQ1055" s="24"/>
      <c r="GR1055" s="24"/>
      <c r="GS1055" s="24"/>
      <c r="GT1055" s="24"/>
      <c r="GU1055" s="24"/>
      <c r="GV1055" s="24"/>
      <c r="GW1055" s="24"/>
      <c r="GX1055" s="24"/>
      <c r="GY1055" s="24"/>
      <c r="GZ1055" s="24"/>
      <c r="HA1055" s="24"/>
      <c r="HB1055" s="24"/>
      <c r="HC1055" s="24"/>
      <c r="HD1055" s="24"/>
      <c r="HE1055" s="24"/>
      <c r="HF1055" s="24"/>
      <c r="HG1055" s="24"/>
      <c r="HH1055" s="24"/>
      <c r="HI1055" s="24"/>
      <c r="HJ1055" s="24"/>
      <c r="HK1055" s="24"/>
      <c r="HL1055" s="24"/>
      <c r="HM1055" s="24"/>
      <c r="HN1055" s="24"/>
      <c r="HO1055" s="24"/>
      <c r="HP1055" s="24"/>
      <c r="HQ1055" s="24"/>
      <c r="HR1055" s="24"/>
      <c r="HS1055" s="24"/>
      <c r="HT1055" s="24"/>
      <c r="HU1055" s="24"/>
      <c r="HV1055" s="24"/>
      <c r="HW1055" s="24"/>
      <c r="HX1055" s="24"/>
      <c r="HY1055" s="24"/>
      <c r="HZ1055" s="24"/>
      <c r="IA1055" s="24"/>
      <c r="IB1055" s="24"/>
      <c r="IC1055" s="24"/>
      <c r="ID1055" s="24"/>
      <c r="IE1055" s="24"/>
      <c r="IF1055" s="24"/>
      <c r="IG1055" s="24"/>
      <c r="IH1055" s="24"/>
      <c r="II1055" s="24"/>
      <c r="IJ1055" s="24"/>
      <c r="IK1055" s="24"/>
      <c r="IL1055" s="24"/>
      <c r="IM1055" s="24"/>
      <c r="IN1055" s="24"/>
      <c r="IO1055" s="24"/>
      <c r="IP1055" s="24"/>
      <c r="IQ1055" s="24"/>
      <c r="IR1055" s="24"/>
      <c r="IS1055" s="24"/>
      <c r="IT1055" s="24"/>
      <c r="IU1055" s="24"/>
      <c r="IV1055" s="24"/>
    </row>
    <row r="1056" spans="1:256" s="22" customFormat="1" ht="11.25">
      <c r="A1056" s="24"/>
      <c r="B1056" s="24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  <c r="CK1056" s="24"/>
      <c r="CL1056" s="24"/>
      <c r="CM1056" s="24"/>
      <c r="CN1056" s="24"/>
      <c r="CO1056" s="24"/>
      <c r="CP1056" s="24"/>
      <c r="CQ1056" s="24"/>
      <c r="CR1056" s="24"/>
      <c r="CS1056" s="24"/>
      <c r="CT1056" s="24"/>
      <c r="CU1056" s="24"/>
      <c r="CV1056" s="24"/>
      <c r="CW1056" s="24"/>
      <c r="CX1056" s="24"/>
      <c r="CY1056" s="24"/>
      <c r="CZ1056" s="24"/>
      <c r="DA1056" s="24"/>
      <c r="DB1056" s="24"/>
      <c r="DC1056" s="24"/>
      <c r="DD1056" s="24"/>
      <c r="DE1056" s="24"/>
      <c r="DF1056" s="24"/>
      <c r="DG1056" s="24"/>
      <c r="DH1056" s="24"/>
      <c r="DI1056" s="24"/>
      <c r="DJ1056" s="24"/>
      <c r="DK1056" s="24"/>
      <c r="DL1056" s="24"/>
      <c r="DM1056" s="24"/>
      <c r="DN1056" s="24"/>
      <c r="DO1056" s="24"/>
      <c r="DP1056" s="24"/>
      <c r="DQ1056" s="24"/>
      <c r="DR1056" s="24"/>
      <c r="DS1056" s="24"/>
      <c r="DT1056" s="24"/>
      <c r="DU1056" s="24"/>
      <c r="DV1056" s="24"/>
      <c r="DW1056" s="24"/>
      <c r="DX1056" s="24"/>
      <c r="DY1056" s="24"/>
      <c r="DZ1056" s="24"/>
      <c r="EA1056" s="24"/>
      <c r="EB1056" s="24"/>
      <c r="EC1056" s="24"/>
      <c r="ED1056" s="24"/>
      <c r="EE1056" s="24"/>
      <c r="EF1056" s="24"/>
      <c r="EG1056" s="24"/>
      <c r="EH1056" s="24"/>
      <c r="EI1056" s="24"/>
      <c r="EJ1056" s="24"/>
      <c r="EK1056" s="24"/>
      <c r="EL1056" s="24"/>
      <c r="EM1056" s="24"/>
      <c r="EN1056" s="24"/>
      <c r="EO1056" s="24"/>
      <c r="EP1056" s="24"/>
      <c r="EQ1056" s="24"/>
      <c r="ER1056" s="24"/>
      <c r="ES1056" s="24"/>
      <c r="ET1056" s="24"/>
      <c r="EU1056" s="24"/>
      <c r="EV1056" s="24"/>
      <c r="EW1056" s="24"/>
      <c r="EX1056" s="24"/>
      <c r="EY1056" s="24"/>
      <c r="EZ1056" s="24"/>
      <c r="FA1056" s="24"/>
      <c r="FB1056" s="24"/>
      <c r="FC1056" s="24"/>
      <c r="FD1056" s="24"/>
      <c r="FE1056" s="24"/>
      <c r="FF1056" s="24"/>
      <c r="FG1056" s="24"/>
      <c r="FH1056" s="24"/>
      <c r="FI1056" s="24"/>
      <c r="FJ1056" s="24"/>
      <c r="FK1056" s="24"/>
      <c r="FL1056" s="24"/>
      <c r="FM1056" s="24"/>
      <c r="FN1056" s="24"/>
      <c r="FO1056" s="24"/>
      <c r="FP1056" s="24"/>
      <c r="FQ1056" s="24"/>
      <c r="FR1056" s="24"/>
      <c r="FS1056" s="24"/>
      <c r="FT1056" s="24"/>
      <c r="FU1056" s="24"/>
      <c r="FV1056" s="24"/>
      <c r="FW1056" s="24"/>
      <c r="FX1056" s="24"/>
      <c r="FY1056" s="24"/>
      <c r="FZ1056" s="24"/>
      <c r="GA1056" s="24"/>
      <c r="GB1056" s="24"/>
      <c r="GC1056" s="24"/>
      <c r="GD1056" s="24"/>
      <c r="GE1056" s="24"/>
      <c r="GF1056" s="24"/>
      <c r="GG1056" s="24"/>
      <c r="GH1056" s="24"/>
      <c r="GI1056" s="24"/>
      <c r="GJ1056" s="24"/>
      <c r="GK1056" s="24"/>
      <c r="GL1056" s="24"/>
      <c r="GM1056" s="24"/>
      <c r="GN1056" s="24"/>
      <c r="GO1056" s="24"/>
      <c r="GP1056" s="24"/>
      <c r="GQ1056" s="24"/>
      <c r="GR1056" s="24"/>
      <c r="GS1056" s="24"/>
      <c r="GT1056" s="24"/>
      <c r="GU1056" s="24"/>
      <c r="GV1056" s="24"/>
      <c r="GW1056" s="24"/>
      <c r="GX1056" s="24"/>
      <c r="GY1056" s="24"/>
      <c r="GZ1056" s="24"/>
      <c r="HA1056" s="24"/>
      <c r="HB1056" s="24"/>
      <c r="HC1056" s="24"/>
      <c r="HD1056" s="24"/>
      <c r="HE1056" s="24"/>
      <c r="HF1056" s="24"/>
      <c r="HG1056" s="24"/>
      <c r="HH1056" s="24"/>
      <c r="HI1056" s="24"/>
      <c r="HJ1056" s="24"/>
      <c r="HK1056" s="24"/>
      <c r="HL1056" s="24"/>
      <c r="HM1056" s="24"/>
      <c r="HN1056" s="24"/>
      <c r="HO1056" s="24"/>
      <c r="HP1056" s="24"/>
      <c r="HQ1056" s="24"/>
      <c r="HR1056" s="24"/>
      <c r="HS1056" s="24"/>
      <c r="HT1056" s="24"/>
      <c r="HU1056" s="24"/>
      <c r="HV1056" s="24"/>
      <c r="HW1056" s="24"/>
      <c r="HX1056" s="24"/>
      <c r="HY1056" s="24"/>
      <c r="HZ1056" s="24"/>
      <c r="IA1056" s="24"/>
      <c r="IB1056" s="24"/>
      <c r="IC1056" s="24"/>
      <c r="ID1056" s="24"/>
      <c r="IE1056" s="24"/>
      <c r="IF1056" s="24"/>
      <c r="IG1056" s="24"/>
      <c r="IH1056" s="24"/>
      <c r="II1056" s="24"/>
      <c r="IJ1056" s="24"/>
      <c r="IK1056" s="24"/>
      <c r="IL1056" s="24"/>
      <c r="IM1056" s="24"/>
      <c r="IN1056" s="24"/>
      <c r="IO1056" s="24"/>
      <c r="IP1056" s="24"/>
      <c r="IQ1056" s="24"/>
      <c r="IR1056" s="24"/>
      <c r="IS1056" s="24"/>
      <c r="IT1056" s="24"/>
      <c r="IU1056" s="24"/>
      <c r="IV1056" s="24"/>
    </row>
    <row r="1057" spans="1:256" s="22" customFormat="1" ht="11.25">
      <c r="A1057" s="24"/>
      <c r="B1057" s="24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  <c r="CH1057" s="24"/>
      <c r="CI1057" s="24"/>
      <c r="CJ1057" s="24"/>
      <c r="CK1057" s="24"/>
      <c r="CL1057" s="24"/>
      <c r="CM1057" s="24"/>
      <c r="CN1057" s="24"/>
      <c r="CO1057" s="24"/>
      <c r="CP1057" s="24"/>
      <c r="CQ1057" s="24"/>
      <c r="CR1057" s="24"/>
      <c r="CS1057" s="24"/>
      <c r="CT1057" s="24"/>
      <c r="CU1057" s="24"/>
      <c r="CV1057" s="24"/>
      <c r="CW1057" s="24"/>
      <c r="CX1057" s="24"/>
      <c r="CY1057" s="24"/>
      <c r="CZ1057" s="24"/>
      <c r="DA1057" s="24"/>
      <c r="DB1057" s="24"/>
      <c r="DC1057" s="24"/>
      <c r="DD1057" s="24"/>
      <c r="DE1057" s="24"/>
      <c r="DF1057" s="24"/>
      <c r="DG1057" s="24"/>
      <c r="DH1057" s="24"/>
      <c r="DI1057" s="24"/>
      <c r="DJ1057" s="24"/>
      <c r="DK1057" s="24"/>
      <c r="DL1057" s="24"/>
      <c r="DM1057" s="24"/>
      <c r="DN1057" s="24"/>
      <c r="DO1057" s="24"/>
      <c r="DP1057" s="24"/>
      <c r="DQ1057" s="24"/>
      <c r="DR1057" s="24"/>
      <c r="DS1057" s="24"/>
      <c r="DT1057" s="24"/>
      <c r="DU1057" s="24"/>
      <c r="DV1057" s="24"/>
      <c r="DW1057" s="24"/>
      <c r="DX1057" s="24"/>
      <c r="DY1057" s="24"/>
      <c r="DZ1057" s="24"/>
      <c r="EA1057" s="24"/>
      <c r="EB1057" s="24"/>
      <c r="EC1057" s="24"/>
      <c r="ED1057" s="24"/>
      <c r="EE1057" s="24"/>
      <c r="EF1057" s="24"/>
      <c r="EG1057" s="24"/>
      <c r="EH1057" s="24"/>
      <c r="EI1057" s="24"/>
      <c r="EJ1057" s="24"/>
      <c r="EK1057" s="24"/>
      <c r="EL1057" s="24"/>
      <c r="EM1057" s="24"/>
      <c r="EN1057" s="24"/>
      <c r="EO1057" s="24"/>
      <c r="EP1057" s="24"/>
      <c r="EQ1057" s="24"/>
      <c r="ER1057" s="24"/>
      <c r="ES1057" s="24"/>
      <c r="ET1057" s="24"/>
      <c r="EU1057" s="24"/>
      <c r="EV1057" s="24"/>
      <c r="EW1057" s="24"/>
      <c r="EX1057" s="24"/>
      <c r="EY1057" s="24"/>
      <c r="EZ1057" s="24"/>
      <c r="FA1057" s="24"/>
      <c r="FB1057" s="24"/>
      <c r="FC1057" s="24"/>
      <c r="FD1057" s="24"/>
      <c r="FE1057" s="24"/>
      <c r="FF1057" s="24"/>
      <c r="FG1057" s="24"/>
      <c r="FH1057" s="24"/>
      <c r="FI1057" s="24"/>
      <c r="FJ1057" s="24"/>
      <c r="FK1057" s="24"/>
      <c r="FL1057" s="24"/>
      <c r="FM1057" s="24"/>
      <c r="FN1057" s="24"/>
      <c r="FO1057" s="24"/>
      <c r="FP1057" s="24"/>
      <c r="FQ1057" s="24"/>
      <c r="FR1057" s="24"/>
      <c r="FS1057" s="24"/>
      <c r="FT1057" s="24"/>
      <c r="FU1057" s="24"/>
      <c r="FV1057" s="24"/>
      <c r="FW1057" s="24"/>
      <c r="FX1057" s="24"/>
      <c r="FY1057" s="24"/>
      <c r="FZ1057" s="24"/>
      <c r="GA1057" s="24"/>
      <c r="GB1057" s="24"/>
      <c r="GC1057" s="24"/>
      <c r="GD1057" s="24"/>
      <c r="GE1057" s="24"/>
      <c r="GF1057" s="24"/>
      <c r="GG1057" s="24"/>
      <c r="GH1057" s="24"/>
      <c r="GI1057" s="24"/>
      <c r="GJ1057" s="24"/>
      <c r="GK1057" s="24"/>
      <c r="GL1057" s="24"/>
      <c r="GM1057" s="24"/>
      <c r="GN1057" s="24"/>
      <c r="GO1057" s="24"/>
      <c r="GP1057" s="24"/>
      <c r="GQ1057" s="24"/>
      <c r="GR1057" s="24"/>
      <c r="GS1057" s="24"/>
      <c r="GT1057" s="24"/>
      <c r="GU1057" s="24"/>
      <c r="GV1057" s="24"/>
      <c r="GW1057" s="24"/>
      <c r="GX1057" s="24"/>
      <c r="GY1057" s="24"/>
      <c r="GZ1057" s="24"/>
      <c r="HA1057" s="24"/>
      <c r="HB1057" s="24"/>
      <c r="HC1057" s="24"/>
      <c r="HD1057" s="24"/>
      <c r="HE1057" s="24"/>
      <c r="HF1057" s="24"/>
      <c r="HG1057" s="24"/>
      <c r="HH1057" s="24"/>
      <c r="HI1057" s="24"/>
      <c r="HJ1057" s="24"/>
      <c r="HK1057" s="24"/>
      <c r="HL1057" s="24"/>
      <c r="HM1057" s="24"/>
      <c r="HN1057" s="24"/>
      <c r="HO1057" s="24"/>
      <c r="HP1057" s="24"/>
      <c r="HQ1057" s="24"/>
      <c r="HR1057" s="24"/>
      <c r="HS1057" s="24"/>
      <c r="HT1057" s="24"/>
      <c r="HU1057" s="24"/>
      <c r="HV1057" s="24"/>
      <c r="HW1057" s="24"/>
      <c r="HX1057" s="24"/>
      <c r="HY1057" s="24"/>
      <c r="HZ1057" s="24"/>
      <c r="IA1057" s="24"/>
      <c r="IB1057" s="24"/>
      <c r="IC1057" s="24"/>
      <c r="ID1057" s="24"/>
      <c r="IE1057" s="24"/>
      <c r="IF1057" s="24"/>
      <c r="IG1057" s="24"/>
      <c r="IH1057" s="24"/>
      <c r="II1057" s="24"/>
      <c r="IJ1057" s="24"/>
      <c r="IK1057" s="24"/>
      <c r="IL1057" s="24"/>
      <c r="IM1057" s="24"/>
      <c r="IN1057" s="24"/>
      <c r="IO1057" s="24"/>
      <c r="IP1057" s="24"/>
      <c r="IQ1057" s="24"/>
      <c r="IR1057" s="24"/>
      <c r="IS1057" s="24"/>
      <c r="IT1057" s="24"/>
      <c r="IU1057" s="24"/>
      <c r="IV1057" s="24"/>
    </row>
    <row r="1058" spans="1:256" s="22" customFormat="1" ht="11.25">
      <c r="A1058" s="24"/>
      <c r="B1058" s="24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  <c r="CK1058" s="24"/>
      <c r="CL1058" s="24"/>
      <c r="CM1058" s="24"/>
      <c r="CN1058" s="24"/>
      <c r="CO1058" s="24"/>
      <c r="CP1058" s="24"/>
      <c r="CQ1058" s="24"/>
      <c r="CR1058" s="24"/>
      <c r="CS1058" s="24"/>
      <c r="CT1058" s="24"/>
      <c r="CU1058" s="24"/>
      <c r="CV1058" s="24"/>
      <c r="CW1058" s="24"/>
      <c r="CX1058" s="24"/>
      <c r="CY1058" s="24"/>
      <c r="CZ1058" s="24"/>
      <c r="DA1058" s="24"/>
      <c r="DB1058" s="24"/>
      <c r="DC1058" s="24"/>
      <c r="DD1058" s="24"/>
      <c r="DE1058" s="24"/>
      <c r="DF1058" s="24"/>
      <c r="DG1058" s="24"/>
      <c r="DH1058" s="24"/>
      <c r="DI1058" s="24"/>
      <c r="DJ1058" s="24"/>
      <c r="DK1058" s="24"/>
      <c r="DL1058" s="24"/>
      <c r="DM1058" s="24"/>
      <c r="DN1058" s="24"/>
      <c r="DO1058" s="24"/>
      <c r="DP1058" s="24"/>
      <c r="DQ1058" s="24"/>
      <c r="DR1058" s="24"/>
      <c r="DS1058" s="24"/>
      <c r="DT1058" s="24"/>
      <c r="DU1058" s="24"/>
      <c r="DV1058" s="24"/>
      <c r="DW1058" s="24"/>
      <c r="DX1058" s="24"/>
      <c r="DY1058" s="24"/>
      <c r="DZ1058" s="24"/>
      <c r="EA1058" s="24"/>
      <c r="EB1058" s="24"/>
      <c r="EC1058" s="24"/>
      <c r="ED1058" s="24"/>
      <c r="EE1058" s="24"/>
      <c r="EF1058" s="24"/>
      <c r="EG1058" s="24"/>
      <c r="EH1058" s="24"/>
      <c r="EI1058" s="24"/>
      <c r="EJ1058" s="24"/>
      <c r="EK1058" s="24"/>
      <c r="EL1058" s="24"/>
      <c r="EM1058" s="24"/>
      <c r="EN1058" s="24"/>
      <c r="EO1058" s="24"/>
      <c r="EP1058" s="24"/>
      <c r="EQ1058" s="24"/>
      <c r="ER1058" s="24"/>
      <c r="ES1058" s="24"/>
      <c r="ET1058" s="24"/>
      <c r="EU1058" s="24"/>
      <c r="EV1058" s="24"/>
      <c r="EW1058" s="24"/>
      <c r="EX1058" s="24"/>
      <c r="EY1058" s="24"/>
      <c r="EZ1058" s="24"/>
      <c r="FA1058" s="24"/>
      <c r="FB1058" s="24"/>
      <c r="FC1058" s="24"/>
      <c r="FD1058" s="24"/>
      <c r="FE1058" s="24"/>
      <c r="FF1058" s="24"/>
      <c r="FG1058" s="24"/>
      <c r="FH1058" s="24"/>
      <c r="FI1058" s="24"/>
      <c r="FJ1058" s="24"/>
      <c r="FK1058" s="24"/>
      <c r="FL1058" s="24"/>
      <c r="FM1058" s="24"/>
      <c r="FN1058" s="24"/>
      <c r="FO1058" s="24"/>
      <c r="FP1058" s="24"/>
      <c r="FQ1058" s="24"/>
      <c r="FR1058" s="24"/>
      <c r="FS1058" s="24"/>
      <c r="FT1058" s="24"/>
      <c r="FU1058" s="24"/>
      <c r="FV1058" s="24"/>
      <c r="FW1058" s="24"/>
      <c r="FX1058" s="24"/>
      <c r="FY1058" s="24"/>
      <c r="FZ1058" s="24"/>
      <c r="GA1058" s="24"/>
      <c r="GB1058" s="24"/>
      <c r="GC1058" s="24"/>
      <c r="GD1058" s="24"/>
      <c r="GE1058" s="24"/>
      <c r="GF1058" s="24"/>
      <c r="GG1058" s="24"/>
      <c r="GH1058" s="24"/>
      <c r="GI1058" s="24"/>
      <c r="GJ1058" s="24"/>
      <c r="GK1058" s="24"/>
      <c r="GL1058" s="24"/>
      <c r="GM1058" s="24"/>
      <c r="GN1058" s="24"/>
      <c r="GO1058" s="24"/>
      <c r="GP1058" s="24"/>
      <c r="GQ1058" s="24"/>
      <c r="GR1058" s="24"/>
      <c r="GS1058" s="24"/>
      <c r="GT1058" s="24"/>
      <c r="GU1058" s="24"/>
      <c r="GV1058" s="24"/>
      <c r="GW1058" s="24"/>
      <c r="GX1058" s="24"/>
      <c r="GY1058" s="24"/>
      <c r="GZ1058" s="24"/>
      <c r="HA1058" s="24"/>
      <c r="HB1058" s="24"/>
      <c r="HC1058" s="24"/>
      <c r="HD1058" s="24"/>
      <c r="HE1058" s="24"/>
      <c r="HF1058" s="24"/>
      <c r="HG1058" s="24"/>
      <c r="HH1058" s="24"/>
      <c r="HI1058" s="24"/>
      <c r="HJ1058" s="24"/>
      <c r="HK1058" s="24"/>
      <c r="HL1058" s="24"/>
      <c r="HM1058" s="24"/>
      <c r="HN1058" s="24"/>
      <c r="HO1058" s="24"/>
      <c r="HP1058" s="24"/>
      <c r="HQ1058" s="24"/>
      <c r="HR1058" s="24"/>
      <c r="HS1058" s="24"/>
      <c r="HT1058" s="24"/>
      <c r="HU1058" s="24"/>
      <c r="HV1058" s="24"/>
      <c r="HW1058" s="24"/>
      <c r="HX1058" s="24"/>
      <c r="HY1058" s="24"/>
      <c r="HZ1058" s="24"/>
      <c r="IA1058" s="24"/>
      <c r="IB1058" s="24"/>
      <c r="IC1058" s="24"/>
      <c r="ID1058" s="24"/>
      <c r="IE1058" s="24"/>
      <c r="IF1058" s="24"/>
      <c r="IG1058" s="24"/>
      <c r="IH1058" s="24"/>
      <c r="II1058" s="24"/>
      <c r="IJ1058" s="24"/>
      <c r="IK1058" s="24"/>
      <c r="IL1058" s="24"/>
      <c r="IM1058" s="24"/>
      <c r="IN1058" s="24"/>
      <c r="IO1058" s="24"/>
      <c r="IP1058" s="24"/>
      <c r="IQ1058" s="24"/>
      <c r="IR1058" s="24"/>
      <c r="IS1058" s="24"/>
      <c r="IT1058" s="24"/>
      <c r="IU1058" s="24"/>
      <c r="IV1058" s="24"/>
    </row>
    <row r="1059" spans="1:256" s="22" customFormat="1" ht="11.25">
      <c r="A1059" s="24"/>
      <c r="B1059" s="24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  <c r="CK1059" s="24"/>
      <c r="CL1059" s="24"/>
      <c r="CM1059" s="24"/>
      <c r="CN1059" s="24"/>
      <c r="CO1059" s="24"/>
      <c r="CP1059" s="24"/>
      <c r="CQ1059" s="24"/>
      <c r="CR1059" s="24"/>
      <c r="CS1059" s="24"/>
      <c r="CT1059" s="24"/>
      <c r="CU1059" s="24"/>
      <c r="CV1059" s="24"/>
      <c r="CW1059" s="24"/>
      <c r="CX1059" s="24"/>
      <c r="CY1059" s="24"/>
      <c r="CZ1059" s="24"/>
      <c r="DA1059" s="24"/>
      <c r="DB1059" s="24"/>
      <c r="DC1059" s="24"/>
      <c r="DD1059" s="24"/>
      <c r="DE1059" s="24"/>
      <c r="DF1059" s="24"/>
      <c r="DG1059" s="24"/>
      <c r="DH1059" s="24"/>
      <c r="DI1059" s="24"/>
      <c r="DJ1059" s="24"/>
      <c r="DK1059" s="24"/>
      <c r="DL1059" s="24"/>
      <c r="DM1059" s="24"/>
      <c r="DN1059" s="24"/>
      <c r="DO1059" s="24"/>
      <c r="DP1059" s="24"/>
      <c r="DQ1059" s="24"/>
      <c r="DR1059" s="24"/>
      <c r="DS1059" s="24"/>
      <c r="DT1059" s="24"/>
      <c r="DU1059" s="24"/>
      <c r="DV1059" s="24"/>
      <c r="DW1059" s="24"/>
      <c r="DX1059" s="24"/>
      <c r="DY1059" s="24"/>
      <c r="DZ1059" s="24"/>
      <c r="EA1059" s="24"/>
      <c r="EB1059" s="24"/>
      <c r="EC1059" s="24"/>
      <c r="ED1059" s="24"/>
      <c r="EE1059" s="24"/>
      <c r="EF1059" s="24"/>
      <c r="EG1059" s="24"/>
      <c r="EH1059" s="24"/>
      <c r="EI1059" s="24"/>
      <c r="EJ1059" s="24"/>
      <c r="EK1059" s="24"/>
      <c r="EL1059" s="24"/>
      <c r="EM1059" s="24"/>
      <c r="EN1059" s="24"/>
      <c r="EO1059" s="24"/>
      <c r="EP1059" s="24"/>
      <c r="EQ1059" s="24"/>
      <c r="ER1059" s="24"/>
      <c r="ES1059" s="24"/>
      <c r="ET1059" s="24"/>
      <c r="EU1059" s="24"/>
      <c r="EV1059" s="24"/>
      <c r="EW1059" s="24"/>
      <c r="EX1059" s="24"/>
      <c r="EY1059" s="24"/>
      <c r="EZ1059" s="24"/>
      <c r="FA1059" s="24"/>
      <c r="FB1059" s="24"/>
      <c r="FC1059" s="24"/>
      <c r="FD1059" s="24"/>
      <c r="FE1059" s="24"/>
      <c r="FF1059" s="24"/>
      <c r="FG1059" s="24"/>
      <c r="FH1059" s="24"/>
      <c r="FI1059" s="24"/>
      <c r="FJ1059" s="24"/>
      <c r="FK1059" s="24"/>
      <c r="FL1059" s="24"/>
      <c r="FM1059" s="24"/>
      <c r="FN1059" s="24"/>
      <c r="FO1059" s="24"/>
      <c r="FP1059" s="24"/>
      <c r="FQ1059" s="24"/>
      <c r="FR1059" s="24"/>
      <c r="FS1059" s="24"/>
      <c r="FT1059" s="24"/>
      <c r="FU1059" s="24"/>
      <c r="FV1059" s="24"/>
      <c r="FW1059" s="24"/>
      <c r="FX1059" s="24"/>
      <c r="FY1059" s="24"/>
      <c r="FZ1059" s="24"/>
      <c r="GA1059" s="24"/>
      <c r="GB1059" s="24"/>
      <c r="GC1059" s="24"/>
      <c r="GD1059" s="24"/>
      <c r="GE1059" s="24"/>
      <c r="GF1059" s="24"/>
      <c r="GG1059" s="24"/>
      <c r="GH1059" s="24"/>
      <c r="GI1059" s="24"/>
      <c r="GJ1059" s="24"/>
      <c r="GK1059" s="24"/>
      <c r="GL1059" s="24"/>
      <c r="GM1059" s="24"/>
      <c r="GN1059" s="24"/>
      <c r="GO1059" s="24"/>
      <c r="GP1059" s="24"/>
      <c r="GQ1059" s="24"/>
      <c r="GR1059" s="24"/>
      <c r="GS1059" s="24"/>
      <c r="GT1059" s="24"/>
      <c r="GU1059" s="24"/>
      <c r="GV1059" s="24"/>
      <c r="GW1059" s="24"/>
      <c r="GX1059" s="24"/>
      <c r="GY1059" s="24"/>
      <c r="GZ1059" s="24"/>
      <c r="HA1059" s="24"/>
      <c r="HB1059" s="24"/>
      <c r="HC1059" s="24"/>
      <c r="HD1059" s="24"/>
      <c r="HE1059" s="24"/>
      <c r="HF1059" s="24"/>
      <c r="HG1059" s="24"/>
      <c r="HH1059" s="24"/>
      <c r="HI1059" s="24"/>
      <c r="HJ1059" s="24"/>
      <c r="HK1059" s="24"/>
      <c r="HL1059" s="24"/>
      <c r="HM1059" s="24"/>
      <c r="HN1059" s="24"/>
      <c r="HO1059" s="24"/>
      <c r="HP1059" s="24"/>
      <c r="HQ1059" s="24"/>
      <c r="HR1059" s="24"/>
      <c r="HS1059" s="24"/>
      <c r="HT1059" s="24"/>
      <c r="HU1059" s="24"/>
      <c r="HV1059" s="24"/>
      <c r="HW1059" s="24"/>
      <c r="HX1059" s="24"/>
      <c r="HY1059" s="24"/>
      <c r="HZ1059" s="24"/>
      <c r="IA1059" s="24"/>
      <c r="IB1059" s="24"/>
      <c r="IC1059" s="24"/>
      <c r="ID1059" s="24"/>
      <c r="IE1059" s="24"/>
      <c r="IF1059" s="24"/>
      <c r="IG1059" s="24"/>
      <c r="IH1059" s="24"/>
      <c r="II1059" s="24"/>
      <c r="IJ1059" s="24"/>
      <c r="IK1059" s="24"/>
      <c r="IL1059" s="24"/>
      <c r="IM1059" s="24"/>
      <c r="IN1059" s="24"/>
      <c r="IO1059" s="24"/>
      <c r="IP1059" s="24"/>
      <c r="IQ1059" s="24"/>
      <c r="IR1059" s="24"/>
      <c r="IS1059" s="24"/>
      <c r="IT1059" s="24"/>
      <c r="IU1059" s="24"/>
      <c r="IV1059" s="24"/>
    </row>
    <row r="1060" spans="1:256" s="22" customFormat="1" ht="11.25">
      <c r="A1060" s="24"/>
      <c r="B1060" s="24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  <c r="CH1060" s="24"/>
      <c r="CI1060" s="24"/>
      <c r="CJ1060" s="24"/>
      <c r="CK1060" s="24"/>
      <c r="CL1060" s="24"/>
      <c r="CM1060" s="24"/>
      <c r="CN1060" s="24"/>
      <c r="CO1060" s="24"/>
      <c r="CP1060" s="24"/>
      <c r="CQ1060" s="24"/>
      <c r="CR1060" s="24"/>
      <c r="CS1060" s="24"/>
      <c r="CT1060" s="24"/>
      <c r="CU1060" s="24"/>
      <c r="CV1060" s="24"/>
      <c r="CW1060" s="24"/>
      <c r="CX1060" s="24"/>
      <c r="CY1060" s="24"/>
      <c r="CZ1060" s="24"/>
      <c r="DA1060" s="24"/>
      <c r="DB1060" s="24"/>
      <c r="DC1060" s="24"/>
      <c r="DD1060" s="24"/>
      <c r="DE1060" s="24"/>
      <c r="DF1060" s="24"/>
      <c r="DG1060" s="24"/>
      <c r="DH1060" s="24"/>
      <c r="DI1060" s="24"/>
      <c r="DJ1060" s="24"/>
      <c r="DK1060" s="24"/>
      <c r="DL1060" s="24"/>
      <c r="DM1060" s="24"/>
      <c r="DN1060" s="24"/>
      <c r="DO1060" s="24"/>
      <c r="DP1060" s="24"/>
      <c r="DQ1060" s="24"/>
      <c r="DR1060" s="24"/>
      <c r="DS1060" s="24"/>
      <c r="DT1060" s="24"/>
      <c r="DU1060" s="24"/>
      <c r="DV1060" s="24"/>
      <c r="DW1060" s="24"/>
      <c r="DX1060" s="24"/>
      <c r="DY1060" s="24"/>
      <c r="DZ1060" s="24"/>
      <c r="EA1060" s="24"/>
      <c r="EB1060" s="24"/>
      <c r="EC1060" s="24"/>
      <c r="ED1060" s="24"/>
      <c r="EE1060" s="24"/>
      <c r="EF1060" s="24"/>
      <c r="EG1060" s="24"/>
      <c r="EH1060" s="24"/>
      <c r="EI1060" s="24"/>
      <c r="EJ1060" s="24"/>
      <c r="EK1060" s="24"/>
      <c r="EL1060" s="24"/>
      <c r="EM1060" s="24"/>
      <c r="EN1060" s="24"/>
      <c r="EO1060" s="24"/>
      <c r="EP1060" s="24"/>
      <c r="EQ1060" s="24"/>
      <c r="ER1060" s="24"/>
      <c r="ES1060" s="24"/>
      <c r="ET1060" s="24"/>
      <c r="EU1060" s="24"/>
      <c r="EV1060" s="24"/>
      <c r="EW1060" s="24"/>
      <c r="EX1060" s="24"/>
      <c r="EY1060" s="24"/>
      <c r="EZ1060" s="24"/>
      <c r="FA1060" s="24"/>
      <c r="FB1060" s="24"/>
      <c r="FC1060" s="24"/>
      <c r="FD1060" s="24"/>
      <c r="FE1060" s="24"/>
      <c r="FF1060" s="24"/>
      <c r="FG1060" s="24"/>
      <c r="FH1060" s="24"/>
      <c r="FI1060" s="24"/>
      <c r="FJ1060" s="24"/>
      <c r="FK1060" s="24"/>
      <c r="FL1060" s="24"/>
      <c r="FM1060" s="24"/>
      <c r="FN1060" s="24"/>
      <c r="FO1060" s="24"/>
      <c r="FP1060" s="24"/>
      <c r="FQ1060" s="24"/>
      <c r="FR1060" s="24"/>
      <c r="FS1060" s="24"/>
      <c r="FT1060" s="24"/>
      <c r="FU1060" s="24"/>
      <c r="FV1060" s="24"/>
      <c r="FW1060" s="24"/>
      <c r="FX1060" s="24"/>
      <c r="FY1060" s="24"/>
      <c r="FZ1060" s="24"/>
      <c r="GA1060" s="24"/>
      <c r="GB1060" s="24"/>
      <c r="GC1060" s="24"/>
      <c r="GD1060" s="24"/>
      <c r="GE1060" s="24"/>
      <c r="GF1060" s="24"/>
      <c r="GG1060" s="24"/>
      <c r="GH1060" s="24"/>
      <c r="GI1060" s="24"/>
      <c r="GJ1060" s="24"/>
      <c r="GK1060" s="24"/>
      <c r="GL1060" s="24"/>
      <c r="GM1060" s="24"/>
      <c r="GN1060" s="24"/>
      <c r="GO1060" s="24"/>
      <c r="GP1060" s="24"/>
      <c r="GQ1060" s="24"/>
      <c r="GR1060" s="24"/>
      <c r="GS1060" s="24"/>
      <c r="GT1060" s="24"/>
      <c r="GU1060" s="24"/>
      <c r="GV1060" s="24"/>
      <c r="GW1060" s="24"/>
      <c r="GX1060" s="24"/>
      <c r="GY1060" s="24"/>
      <c r="GZ1060" s="24"/>
      <c r="HA1060" s="24"/>
      <c r="HB1060" s="24"/>
      <c r="HC1060" s="24"/>
      <c r="HD1060" s="24"/>
      <c r="HE1060" s="24"/>
      <c r="HF1060" s="24"/>
      <c r="HG1060" s="24"/>
      <c r="HH1060" s="24"/>
      <c r="HI1060" s="24"/>
      <c r="HJ1060" s="24"/>
      <c r="HK1060" s="24"/>
      <c r="HL1060" s="24"/>
      <c r="HM1060" s="24"/>
      <c r="HN1060" s="24"/>
      <c r="HO1060" s="24"/>
      <c r="HP1060" s="24"/>
      <c r="HQ1060" s="24"/>
      <c r="HR1060" s="24"/>
      <c r="HS1060" s="24"/>
      <c r="HT1060" s="24"/>
      <c r="HU1060" s="24"/>
      <c r="HV1060" s="24"/>
      <c r="HW1060" s="24"/>
      <c r="HX1060" s="24"/>
      <c r="HY1060" s="24"/>
      <c r="HZ1060" s="24"/>
      <c r="IA1060" s="24"/>
      <c r="IB1060" s="24"/>
      <c r="IC1060" s="24"/>
      <c r="ID1060" s="24"/>
      <c r="IE1060" s="24"/>
      <c r="IF1060" s="24"/>
      <c r="IG1060" s="24"/>
      <c r="IH1060" s="24"/>
      <c r="II1060" s="24"/>
      <c r="IJ1060" s="24"/>
      <c r="IK1060" s="24"/>
      <c r="IL1060" s="24"/>
      <c r="IM1060" s="24"/>
      <c r="IN1060" s="24"/>
      <c r="IO1060" s="24"/>
      <c r="IP1060" s="24"/>
      <c r="IQ1060" s="24"/>
      <c r="IR1060" s="24"/>
      <c r="IS1060" s="24"/>
      <c r="IT1060" s="24"/>
      <c r="IU1060" s="24"/>
      <c r="IV1060" s="24"/>
    </row>
    <row r="1061" spans="1:256" s="22" customFormat="1" ht="11.25">
      <c r="A1061" s="24"/>
      <c r="B1061" s="24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  <c r="CH1061" s="24"/>
      <c r="CI1061" s="24"/>
      <c r="CJ1061" s="24"/>
      <c r="CK1061" s="24"/>
      <c r="CL1061" s="24"/>
      <c r="CM1061" s="24"/>
      <c r="CN1061" s="24"/>
      <c r="CO1061" s="24"/>
      <c r="CP1061" s="24"/>
      <c r="CQ1061" s="24"/>
      <c r="CR1061" s="24"/>
      <c r="CS1061" s="24"/>
      <c r="CT1061" s="24"/>
      <c r="CU1061" s="24"/>
      <c r="CV1061" s="24"/>
      <c r="CW1061" s="24"/>
      <c r="CX1061" s="24"/>
      <c r="CY1061" s="24"/>
      <c r="CZ1061" s="24"/>
      <c r="DA1061" s="24"/>
      <c r="DB1061" s="24"/>
      <c r="DC1061" s="24"/>
      <c r="DD1061" s="24"/>
      <c r="DE1061" s="24"/>
      <c r="DF1061" s="24"/>
      <c r="DG1061" s="24"/>
      <c r="DH1061" s="24"/>
      <c r="DI1061" s="24"/>
      <c r="DJ1061" s="24"/>
      <c r="DK1061" s="24"/>
      <c r="DL1061" s="24"/>
      <c r="DM1061" s="24"/>
      <c r="DN1061" s="24"/>
      <c r="DO1061" s="24"/>
      <c r="DP1061" s="24"/>
      <c r="DQ1061" s="24"/>
      <c r="DR1061" s="24"/>
      <c r="DS1061" s="24"/>
      <c r="DT1061" s="24"/>
      <c r="DU1061" s="24"/>
      <c r="DV1061" s="24"/>
      <c r="DW1061" s="24"/>
      <c r="DX1061" s="24"/>
      <c r="DY1061" s="24"/>
      <c r="DZ1061" s="24"/>
      <c r="EA1061" s="24"/>
      <c r="EB1061" s="24"/>
      <c r="EC1061" s="24"/>
      <c r="ED1061" s="24"/>
      <c r="EE1061" s="24"/>
      <c r="EF1061" s="24"/>
      <c r="EG1061" s="24"/>
      <c r="EH1061" s="24"/>
      <c r="EI1061" s="24"/>
      <c r="EJ1061" s="24"/>
      <c r="EK1061" s="24"/>
      <c r="EL1061" s="24"/>
      <c r="EM1061" s="24"/>
      <c r="EN1061" s="24"/>
      <c r="EO1061" s="24"/>
      <c r="EP1061" s="24"/>
      <c r="EQ1061" s="24"/>
      <c r="ER1061" s="24"/>
      <c r="ES1061" s="24"/>
      <c r="ET1061" s="24"/>
      <c r="EU1061" s="24"/>
      <c r="EV1061" s="24"/>
      <c r="EW1061" s="24"/>
      <c r="EX1061" s="24"/>
      <c r="EY1061" s="24"/>
      <c r="EZ1061" s="24"/>
      <c r="FA1061" s="24"/>
      <c r="FB1061" s="24"/>
      <c r="FC1061" s="24"/>
      <c r="FD1061" s="24"/>
      <c r="FE1061" s="24"/>
      <c r="FF1061" s="24"/>
      <c r="FG1061" s="24"/>
      <c r="FH1061" s="24"/>
      <c r="FI1061" s="24"/>
      <c r="FJ1061" s="24"/>
      <c r="FK1061" s="24"/>
      <c r="FL1061" s="24"/>
      <c r="FM1061" s="24"/>
      <c r="FN1061" s="24"/>
      <c r="FO1061" s="24"/>
      <c r="FP1061" s="24"/>
      <c r="FQ1061" s="24"/>
      <c r="FR1061" s="24"/>
      <c r="FS1061" s="24"/>
      <c r="FT1061" s="24"/>
      <c r="FU1061" s="24"/>
      <c r="FV1061" s="24"/>
      <c r="FW1061" s="24"/>
      <c r="FX1061" s="24"/>
      <c r="FY1061" s="24"/>
      <c r="FZ1061" s="24"/>
      <c r="GA1061" s="24"/>
      <c r="GB1061" s="24"/>
      <c r="GC1061" s="24"/>
      <c r="GD1061" s="24"/>
      <c r="GE1061" s="24"/>
      <c r="GF1061" s="24"/>
      <c r="GG1061" s="24"/>
      <c r="GH1061" s="24"/>
      <c r="GI1061" s="24"/>
      <c r="GJ1061" s="24"/>
      <c r="GK1061" s="24"/>
      <c r="GL1061" s="24"/>
      <c r="GM1061" s="24"/>
      <c r="GN1061" s="24"/>
      <c r="GO1061" s="24"/>
      <c r="GP1061" s="24"/>
      <c r="GQ1061" s="24"/>
      <c r="GR1061" s="24"/>
      <c r="GS1061" s="24"/>
      <c r="GT1061" s="24"/>
      <c r="GU1061" s="24"/>
      <c r="GV1061" s="24"/>
      <c r="GW1061" s="24"/>
      <c r="GX1061" s="24"/>
      <c r="GY1061" s="24"/>
      <c r="GZ1061" s="24"/>
      <c r="HA1061" s="24"/>
      <c r="HB1061" s="24"/>
      <c r="HC1061" s="24"/>
      <c r="HD1061" s="24"/>
      <c r="HE1061" s="24"/>
      <c r="HF1061" s="24"/>
      <c r="HG1061" s="24"/>
      <c r="HH1061" s="24"/>
      <c r="HI1061" s="24"/>
      <c r="HJ1061" s="24"/>
      <c r="HK1061" s="24"/>
      <c r="HL1061" s="24"/>
      <c r="HM1061" s="24"/>
      <c r="HN1061" s="24"/>
      <c r="HO1061" s="24"/>
      <c r="HP1061" s="24"/>
      <c r="HQ1061" s="24"/>
      <c r="HR1061" s="24"/>
      <c r="HS1061" s="24"/>
      <c r="HT1061" s="24"/>
      <c r="HU1061" s="24"/>
      <c r="HV1061" s="24"/>
      <c r="HW1061" s="24"/>
      <c r="HX1061" s="24"/>
      <c r="HY1061" s="24"/>
      <c r="HZ1061" s="24"/>
      <c r="IA1061" s="24"/>
      <c r="IB1061" s="24"/>
      <c r="IC1061" s="24"/>
      <c r="ID1061" s="24"/>
      <c r="IE1061" s="24"/>
      <c r="IF1061" s="24"/>
      <c r="IG1061" s="24"/>
      <c r="IH1061" s="24"/>
      <c r="II1061" s="24"/>
      <c r="IJ1061" s="24"/>
      <c r="IK1061" s="24"/>
      <c r="IL1061" s="24"/>
      <c r="IM1061" s="24"/>
      <c r="IN1061" s="24"/>
      <c r="IO1061" s="24"/>
      <c r="IP1061" s="24"/>
      <c r="IQ1061" s="24"/>
      <c r="IR1061" s="24"/>
      <c r="IS1061" s="24"/>
      <c r="IT1061" s="24"/>
      <c r="IU1061" s="24"/>
      <c r="IV1061" s="24"/>
    </row>
    <row r="1062" spans="1:256" s="22" customFormat="1" ht="11.25">
      <c r="A1062" s="24"/>
      <c r="B1062" s="24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  <c r="CH1062" s="24"/>
      <c r="CI1062" s="24"/>
      <c r="CJ1062" s="24"/>
      <c r="CK1062" s="24"/>
      <c r="CL1062" s="24"/>
      <c r="CM1062" s="24"/>
      <c r="CN1062" s="24"/>
      <c r="CO1062" s="24"/>
      <c r="CP1062" s="24"/>
      <c r="CQ1062" s="24"/>
      <c r="CR1062" s="24"/>
      <c r="CS1062" s="24"/>
      <c r="CT1062" s="24"/>
      <c r="CU1062" s="24"/>
      <c r="CV1062" s="24"/>
      <c r="CW1062" s="24"/>
      <c r="CX1062" s="24"/>
      <c r="CY1062" s="24"/>
      <c r="CZ1062" s="24"/>
      <c r="DA1062" s="24"/>
      <c r="DB1062" s="24"/>
      <c r="DC1062" s="24"/>
      <c r="DD1062" s="24"/>
      <c r="DE1062" s="24"/>
      <c r="DF1062" s="24"/>
      <c r="DG1062" s="24"/>
      <c r="DH1062" s="24"/>
      <c r="DI1062" s="24"/>
      <c r="DJ1062" s="24"/>
      <c r="DK1062" s="24"/>
      <c r="DL1062" s="24"/>
      <c r="DM1062" s="24"/>
      <c r="DN1062" s="24"/>
      <c r="DO1062" s="24"/>
      <c r="DP1062" s="24"/>
      <c r="DQ1062" s="24"/>
      <c r="DR1062" s="24"/>
      <c r="DS1062" s="24"/>
      <c r="DT1062" s="24"/>
      <c r="DU1062" s="24"/>
      <c r="DV1062" s="24"/>
      <c r="DW1062" s="24"/>
      <c r="DX1062" s="24"/>
      <c r="DY1062" s="24"/>
      <c r="DZ1062" s="24"/>
      <c r="EA1062" s="24"/>
      <c r="EB1062" s="24"/>
      <c r="EC1062" s="24"/>
      <c r="ED1062" s="24"/>
      <c r="EE1062" s="24"/>
      <c r="EF1062" s="24"/>
      <c r="EG1062" s="24"/>
      <c r="EH1062" s="24"/>
      <c r="EI1062" s="24"/>
      <c r="EJ1062" s="24"/>
      <c r="EK1062" s="24"/>
      <c r="EL1062" s="24"/>
      <c r="EM1062" s="24"/>
      <c r="EN1062" s="24"/>
      <c r="EO1062" s="24"/>
      <c r="EP1062" s="24"/>
      <c r="EQ1062" s="24"/>
      <c r="ER1062" s="24"/>
      <c r="ES1062" s="24"/>
      <c r="ET1062" s="24"/>
      <c r="EU1062" s="24"/>
      <c r="EV1062" s="24"/>
      <c r="EW1062" s="24"/>
      <c r="EX1062" s="24"/>
      <c r="EY1062" s="24"/>
      <c r="EZ1062" s="24"/>
      <c r="FA1062" s="24"/>
      <c r="FB1062" s="24"/>
      <c r="FC1062" s="24"/>
      <c r="FD1062" s="24"/>
      <c r="FE1062" s="24"/>
      <c r="FF1062" s="24"/>
      <c r="FG1062" s="24"/>
      <c r="FH1062" s="24"/>
      <c r="FI1062" s="24"/>
      <c r="FJ1062" s="24"/>
      <c r="FK1062" s="24"/>
      <c r="FL1062" s="24"/>
      <c r="FM1062" s="24"/>
      <c r="FN1062" s="24"/>
      <c r="FO1062" s="24"/>
      <c r="FP1062" s="24"/>
      <c r="FQ1062" s="24"/>
      <c r="FR1062" s="24"/>
      <c r="FS1062" s="24"/>
      <c r="FT1062" s="24"/>
      <c r="FU1062" s="24"/>
      <c r="FV1062" s="24"/>
      <c r="FW1062" s="24"/>
      <c r="FX1062" s="24"/>
      <c r="FY1062" s="24"/>
      <c r="FZ1062" s="24"/>
      <c r="GA1062" s="24"/>
      <c r="GB1062" s="24"/>
      <c r="GC1062" s="24"/>
      <c r="GD1062" s="24"/>
      <c r="GE1062" s="24"/>
      <c r="GF1062" s="24"/>
      <c r="GG1062" s="24"/>
      <c r="GH1062" s="24"/>
      <c r="GI1062" s="24"/>
      <c r="GJ1062" s="24"/>
      <c r="GK1062" s="24"/>
      <c r="GL1062" s="24"/>
      <c r="GM1062" s="24"/>
      <c r="GN1062" s="24"/>
      <c r="GO1062" s="24"/>
      <c r="GP1062" s="24"/>
      <c r="GQ1062" s="24"/>
      <c r="GR1062" s="24"/>
      <c r="GS1062" s="24"/>
      <c r="GT1062" s="24"/>
      <c r="GU1062" s="24"/>
      <c r="GV1062" s="24"/>
      <c r="GW1062" s="24"/>
      <c r="GX1062" s="24"/>
      <c r="GY1062" s="24"/>
      <c r="GZ1062" s="24"/>
      <c r="HA1062" s="24"/>
      <c r="HB1062" s="24"/>
      <c r="HC1062" s="24"/>
      <c r="HD1062" s="24"/>
      <c r="HE1062" s="24"/>
      <c r="HF1062" s="24"/>
      <c r="HG1062" s="24"/>
      <c r="HH1062" s="24"/>
      <c r="HI1062" s="24"/>
      <c r="HJ1062" s="24"/>
      <c r="HK1062" s="24"/>
      <c r="HL1062" s="24"/>
      <c r="HM1062" s="24"/>
      <c r="HN1062" s="24"/>
      <c r="HO1062" s="24"/>
      <c r="HP1062" s="24"/>
      <c r="HQ1062" s="24"/>
      <c r="HR1062" s="24"/>
      <c r="HS1062" s="24"/>
      <c r="HT1062" s="24"/>
      <c r="HU1062" s="24"/>
      <c r="HV1062" s="24"/>
      <c r="HW1062" s="24"/>
      <c r="HX1062" s="24"/>
      <c r="HY1062" s="24"/>
      <c r="HZ1062" s="24"/>
      <c r="IA1062" s="24"/>
      <c r="IB1062" s="24"/>
      <c r="IC1062" s="24"/>
      <c r="ID1062" s="24"/>
      <c r="IE1062" s="24"/>
      <c r="IF1062" s="24"/>
      <c r="IG1062" s="24"/>
      <c r="IH1062" s="24"/>
      <c r="II1062" s="24"/>
      <c r="IJ1062" s="24"/>
      <c r="IK1062" s="24"/>
      <c r="IL1062" s="24"/>
      <c r="IM1062" s="24"/>
      <c r="IN1062" s="24"/>
      <c r="IO1062" s="24"/>
      <c r="IP1062" s="24"/>
      <c r="IQ1062" s="24"/>
      <c r="IR1062" s="24"/>
      <c r="IS1062" s="24"/>
      <c r="IT1062" s="24"/>
      <c r="IU1062" s="24"/>
      <c r="IV1062" s="24"/>
    </row>
    <row r="1063" spans="1:256" s="22" customFormat="1" ht="11.25">
      <c r="A1063" s="24"/>
      <c r="B1063" s="24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  <c r="CH1063" s="24"/>
      <c r="CI1063" s="24"/>
      <c r="CJ1063" s="24"/>
      <c r="CK1063" s="24"/>
      <c r="CL1063" s="24"/>
      <c r="CM1063" s="24"/>
      <c r="CN1063" s="24"/>
      <c r="CO1063" s="24"/>
      <c r="CP1063" s="24"/>
      <c r="CQ1063" s="24"/>
      <c r="CR1063" s="24"/>
      <c r="CS1063" s="24"/>
      <c r="CT1063" s="24"/>
      <c r="CU1063" s="24"/>
      <c r="CV1063" s="24"/>
      <c r="CW1063" s="24"/>
      <c r="CX1063" s="24"/>
      <c r="CY1063" s="24"/>
      <c r="CZ1063" s="24"/>
      <c r="DA1063" s="24"/>
      <c r="DB1063" s="24"/>
      <c r="DC1063" s="24"/>
      <c r="DD1063" s="24"/>
      <c r="DE1063" s="24"/>
      <c r="DF1063" s="24"/>
      <c r="DG1063" s="24"/>
      <c r="DH1063" s="24"/>
      <c r="DI1063" s="24"/>
      <c r="DJ1063" s="24"/>
      <c r="DK1063" s="24"/>
      <c r="DL1063" s="24"/>
      <c r="DM1063" s="24"/>
      <c r="DN1063" s="24"/>
      <c r="DO1063" s="24"/>
      <c r="DP1063" s="24"/>
      <c r="DQ1063" s="24"/>
      <c r="DR1063" s="24"/>
      <c r="DS1063" s="24"/>
      <c r="DT1063" s="24"/>
      <c r="DU1063" s="24"/>
      <c r="DV1063" s="24"/>
      <c r="DW1063" s="24"/>
      <c r="DX1063" s="24"/>
      <c r="DY1063" s="24"/>
      <c r="DZ1063" s="24"/>
      <c r="EA1063" s="24"/>
      <c r="EB1063" s="24"/>
      <c r="EC1063" s="24"/>
      <c r="ED1063" s="24"/>
      <c r="EE1063" s="24"/>
      <c r="EF1063" s="24"/>
      <c r="EG1063" s="24"/>
      <c r="EH1063" s="24"/>
      <c r="EI1063" s="24"/>
      <c r="EJ1063" s="24"/>
      <c r="EK1063" s="24"/>
      <c r="EL1063" s="24"/>
      <c r="EM1063" s="24"/>
      <c r="EN1063" s="24"/>
      <c r="EO1063" s="24"/>
      <c r="EP1063" s="24"/>
      <c r="EQ1063" s="24"/>
      <c r="ER1063" s="24"/>
      <c r="ES1063" s="24"/>
      <c r="ET1063" s="24"/>
      <c r="EU1063" s="24"/>
      <c r="EV1063" s="24"/>
      <c r="EW1063" s="24"/>
      <c r="EX1063" s="24"/>
      <c r="EY1063" s="24"/>
      <c r="EZ1063" s="24"/>
      <c r="FA1063" s="24"/>
      <c r="FB1063" s="24"/>
      <c r="FC1063" s="24"/>
      <c r="FD1063" s="24"/>
      <c r="FE1063" s="24"/>
      <c r="FF1063" s="24"/>
      <c r="FG1063" s="24"/>
      <c r="FH1063" s="24"/>
      <c r="FI1063" s="24"/>
      <c r="FJ1063" s="24"/>
      <c r="FK1063" s="24"/>
      <c r="FL1063" s="24"/>
      <c r="FM1063" s="24"/>
      <c r="FN1063" s="24"/>
      <c r="FO1063" s="24"/>
      <c r="FP1063" s="24"/>
      <c r="FQ1063" s="24"/>
      <c r="FR1063" s="24"/>
      <c r="FS1063" s="24"/>
      <c r="FT1063" s="24"/>
      <c r="FU1063" s="24"/>
      <c r="FV1063" s="24"/>
      <c r="FW1063" s="24"/>
      <c r="FX1063" s="24"/>
      <c r="FY1063" s="24"/>
      <c r="FZ1063" s="24"/>
      <c r="GA1063" s="24"/>
      <c r="GB1063" s="24"/>
      <c r="GC1063" s="24"/>
      <c r="GD1063" s="24"/>
      <c r="GE1063" s="24"/>
      <c r="GF1063" s="24"/>
      <c r="GG1063" s="24"/>
      <c r="GH1063" s="24"/>
      <c r="GI1063" s="24"/>
      <c r="GJ1063" s="24"/>
      <c r="GK1063" s="24"/>
      <c r="GL1063" s="24"/>
      <c r="GM1063" s="24"/>
      <c r="GN1063" s="24"/>
      <c r="GO1063" s="24"/>
      <c r="GP1063" s="24"/>
      <c r="GQ1063" s="24"/>
      <c r="GR1063" s="24"/>
      <c r="GS1063" s="24"/>
      <c r="GT1063" s="24"/>
      <c r="GU1063" s="24"/>
      <c r="GV1063" s="24"/>
      <c r="GW1063" s="24"/>
      <c r="GX1063" s="24"/>
      <c r="GY1063" s="24"/>
      <c r="GZ1063" s="24"/>
      <c r="HA1063" s="24"/>
      <c r="HB1063" s="24"/>
      <c r="HC1063" s="24"/>
      <c r="HD1063" s="24"/>
      <c r="HE1063" s="24"/>
      <c r="HF1063" s="24"/>
      <c r="HG1063" s="24"/>
      <c r="HH1063" s="24"/>
      <c r="HI1063" s="24"/>
      <c r="HJ1063" s="24"/>
      <c r="HK1063" s="24"/>
      <c r="HL1063" s="24"/>
      <c r="HM1063" s="24"/>
      <c r="HN1063" s="24"/>
      <c r="HO1063" s="24"/>
      <c r="HP1063" s="24"/>
      <c r="HQ1063" s="24"/>
      <c r="HR1063" s="24"/>
      <c r="HS1063" s="24"/>
      <c r="HT1063" s="24"/>
      <c r="HU1063" s="24"/>
      <c r="HV1063" s="24"/>
      <c r="HW1063" s="24"/>
      <c r="HX1063" s="24"/>
      <c r="HY1063" s="24"/>
      <c r="HZ1063" s="24"/>
      <c r="IA1063" s="24"/>
      <c r="IB1063" s="24"/>
      <c r="IC1063" s="24"/>
      <c r="ID1063" s="24"/>
      <c r="IE1063" s="24"/>
      <c r="IF1063" s="24"/>
      <c r="IG1063" s="24"/>
      <c r="IH1063" s="24"/>
      <c r="II1063" s="24"/>
      <c r="IJ1063" s="24"/>
      <c r="IK1063" s="24"/>
      <c r="IL1063" s="24"/>
      <c r="IM1063" s="24"/>
      <c r="IN1063" s="24"/>
      <c r="IO1063" s="24"/>
      <c r="IP1063" s="24"/>
      <c r="IQ1063" s="24"/>
      <c r="IR1063" s="24"/>
      <c r="IS1063" s="24"/>
      <c r="IT1063" s="24"/>
      <c r="IU1063" s="24"/>
      <c r="IV1063" s="24"/>
    </row>
    <row r="1064" spans="1:256" s="22" customFormat="1" ht="11.25">
      <c r="A1064" s="24"/>
      <c r="B1064" s="24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  <c r="CK1064" s="24"/>
      <c r="CL1064" s="24"/>
      <c r="CM1064" s="24"/>
      <c r="CN1064" s="24"/>
      <c r="CO1064" s="24"/>
      <c r="CP1064" s="24"/>
      <c r="CQ1064" s="24"/>
      <c r="CR1064" s="24"/>
      <c r="CS1064" s="24"/>
      <c r="CT1064" s="24"/>
      <c r="CU1064" s="24"/>
      <c r="CV1064" s="24"/>
      <c r="CW1064" s="24"/>
      <c r="CX1064" s="24"/>
      <c r="CY1064" s="24"/>
      <c r="CZ1064" s="24"/>
      <c r="DA1064" s="24"/>
      <c r="DB1064" s="24"/>
      <c r="DC1064" s="24"/>
      <c r="DD1064" s="24"/>
      <c r="DE1064" s="24"/>
      <c r="DF1064" s="24"/>
      <c r="DG1064" s="24"/>
      <c r="DH1064" s="24"/>
      <c r="DI1064" s="24"/>
      <c r="DJ1064" s="24"/>
      <c r="DK1064" s="24"/>
      <c r="DL1064" s="24"/>
      <c r="DM1064" s="24"/>
      <c r="DN1064" s="24"/>
      <c r="DO1064" s="24"/>
      <c r="DP1064" s="24"/>
      <c r="DQ1064" s="24"/>
      <c r="DR1064" s="24"/>
      <c r="DS1064" s="24"/>
      <c r="DT1064" s="24"/>
      <c r="DU1064" s="24"/>
      <c r="DV1064" s="24"/>
      <c r="DW1064" s="24"/>
      <c r="DX1064" s="24"/>
      <c r="DY1064" s="24"/>
      <c r="DZ1064" s="24"/>
      <c r="EA1064" s="24"/>
      <c r="EB1064" s="24"/>
      <c r="EC1064" s="24"/>
      <c r="ED1064" s="24"/>
      <c r="EE1064" s="24"/>
      <c r="EF1064" s="24"/>
      <c r="EG1064" s="24"/>
      <c r="EH1064" s="24"/>
      <c r="EI1064" s="24"/>
      <c r="EJ1064" s="24"/>
      <c r="EK1064" s="24"/>
      <c r="EL1064" s="24"/>
      <c r="EM1064" s="24"/>
      <c r="EN1064" s="24"/>
      <c r="EO1064" s="24"/>
      <c r="EP1064" s="24"/>
      <c r="EQ1064" s="24"/>
      <c r="ER1064" s="24"/>
      <c r="ES1064" s="24"/>
      <c r="ET1064" s="24"/>
      <c r="EU1064" s="24"/>
      <c r="EV1064" s="24"/>
      <c r="EW1064" s="24"/>
      <c r="EX1064" s="24"/>
      <c r="EY1064" s="24"/>
      <c r="EZ1064" s="24"/>
      <c r="FA1064" s="24"/>
      <c r="FB1064" s="24"/>
      <c r="FC1064" s="24"/>
      <c r="FD1064" s="24"/>
      <c r="FE1064" s="24"/>
      <c r="FF1064" s="24"/>
      <c r="FG1064" s="24"/>
      <c r="FH1064" s="24"/>
      <c r="FI1064" s="24"/>
      <c r="FJ1064" s="24"/>
      <c r="FK1064" s="24"/>
      <c r="FL1064" s="24"/>
      <c r="FM1064" s="24"/>
      <c r="FN1064" s="24"/>
      <c r="FO1064" s="24"/>
      <c r="FP1064" s="24"/>
      <c r="FQ1064" s="24"/>
      <c r="FR1064" s="24"/>
      <c r="FS1064" s="24"/>
      <c r="FT1064" s="24"/>
      <c r="FU1064" s="24"/>
      <c r="FV1064" s="24"/>
      <c r="FW1064" s="24"/>
      <c r="FX1064" s="24"/>
      <c r="FY1064" s="24"/>
      <c r="FZ1064" s="24"/>
      <c r="GA1064" s="24"/>
      <c r="GB1064" s="24"/>
      <c r="GC1064" s="24"/>
      <c r="GD1064" s="24"/>
      <c r="GE1064" s="24"/>
      <c r="GF1064" s="24"/>
      <c r="GG1064" s="24"/>
      <c r="GH1064" s="24"/>
      <c r="GI1064" s="24"/>
      <c r="GJ1064" s="24"/>
      <c r="GK1064" s="24"/>
      <c r="GL1064" s="24"/>
      <c r="GM1064" s="24"/>
      <c r="GN1064" s="24"/>
      <c r="GO1064" s="24"/>
      <c r="GP1064" s="24"/>
      <c r="GQ1064" s="24"/>
      <c r="GR1064" s="24"/>
      <c r="GS1064" s="24"/>
      <c r="GT1064" s="24"/>
      <c r="GU1064" s="24"/>
      <c r="GV1064" s="24"/>
      <c r="GW1064" s="24"/>
      <c r="GX1064" s="24"/>
      <c r="GY1064" s="24"/>
      <c r="GZ1064" s="24"/>
      <c r="HA1064" s="24"/>
      <c r="HB1064" s="24"/>
      <c r="HC1064" s="24"/>
      <c r="HD1064" s="24"/>
      <c r="HE1064" s="24"/>
      <c r="HF1064" s="24"/>
      <c r="HG1064" s="24"/>
      <c r="HH1064" s="24"/>
      <c r="HI1064" s="24"/>
      <c r="HJ1064" s="24"/>
      <c r="HK1064" s="24"/>
      <c r="HL1064" s="24"/>
      <c r="HM1064" s="24"/>
      <c r="HN1064" s="24"/>
      <c r="HO1064" s="24"/>
      <c r="HP1064" s="24"/>
      <c r="HQ1064" s="24"/>
      <c r="HR1064" s="24"/>
      <c r="HS1064" s="24"/>
      <c r="HT1064" s="24"/>
      <c r="HU1064" s="24"/>
      <c r="HV1064" s="24"/>
      <c r="HW1064" s="24"/>
      <c r="HX1064" s="24"/>
      <c r="HY1064" s="24"/>
      <c r="HZ1064" s="24"/>
      <c r="IA1064" s="24"/>
      <c r="IB1064" s="24"/>
      <c r="IC1064" s="24"/>
      <c r="ID1064" s="24"/>
      <c r="IE1064" s="24"/>
      <c r="IF1064" s="24"/>
      <c r="IG1064" s="24"/>
      <c r="IH1064" s="24"/>
      <c r="II1064" s="24"/>
      <c r="IJ1064" s="24"/>
      <c r="IK1064" s="24"/>
      <c r="IL1064" s="24"/>
      <c r="IM1064" s="24"/>
      <c r="IN1064" s="24"/>
      <c r="IO1064" s="24"/>
      <c r="IP1064" s="24"/>
      <c r="IQ1064" s="24"/>
      <c r="IR1064" s="24"/>
      <c r="IS1064" s="24"/>
      <c r="IT1064" s="24"/>
      <c r="IU1064" s="24"/>
      <c r="IV1064" s="24"/>
    </row>
    <row r="1065" spans="1:256" s="22" customFormat="1" ht="11.25">
      <c r="A1065" s="24"/>
      <c r="B1065" s="24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  <c r="CK1065" s="24"/>
      <c r="CL1065" s="24"/>
      <c r="CM1065" s="24"/>
      <c r="CN1065" s="24"/>
      <c r="CO1065" s="24"/>
      <c r="CP1065" s="24"/>
      <c r="CQ1065" s="24"/>
      <c r="CR1065" s="24"/>
      <c r="CS1065" s="24"/>
      <c r="CT1065" s="24"/>
      <c r="CU1065" s="24"/>
      <c r="CV1065" s="24"/>
      <c r="CW1065" s="24"/>
      <c r="CX1065" s="24"/>
      <c r="CY1065" s="24"/>
      <c r="CZ1065" s="24"/>
      <c r="DA1065" s="24"/>
      <c r="DB1065" s="24"/>
      <c r="DC1065" s="24"/>
      <c r="DD1065" s="24"/>
      <c r="DE1065" s="24"/>
      <c r="DF1065" s="24"/>
      <c r="DG1065" s="24"/>
      <c r="DH1065" s="24"/>
      <c r="DI1065" s="24"/>
      <c r="DJ1065" s="24"/>
      <c r="DK1065" s="24"/>
      <c r="DL1065" s="24"/>
      <c r="DM1065" s="24"/>
      <c r="DN1065" s="24"/>
      <c r="DO1065" s="24"/>
      <c r="DP1065" s="24"/>
      <c r="DQ1065" s="24"/>
      <c r="DR1065" s="24"/>
      <c r="DS1065" s="24"/>
      <c r="DT1065" s="24"/>
      <c r="DU1065" s="24"/>
      <c r="DV1065" s="24"/>
      <c r="DW1065" s="24"/>
      <c r="DX1065" s="24"/>
      <c r="DY1065" s="24"/>
      <c r="DZ1065" s="24"/>
      <c r="EA1065" s="24"/>
      <c r="EB1065" s="24"/>
      <c r="EC1065" s="24"/>
      <c r="ED1065" s="24"/>
      <c r="EE1065" s="24"/>
      <c r="EF1065" s="24"/>
      <c r="EG1065" s="24"/>
      <c r="EH1065" s="24"/>
      <c r="EI1065" s="24"/>
      <c r="EJ1065" s="24"/>
      <c r="EK1065" s="24"/>
      <c r="EL1065" s="24"/>
      <c r="EM1065" s="24"/>
      <c r="EN1065" s="24"/>
      <c r="EO1065" s="24"/>
      <c r="EP1065" s="24"/>
      <c r="EQ1065" s="24"/>
      <c r="ER1065" s="24"/>
      <c r="ES1065" s="24"/>
      <c r="ET1065" s="24"/>
      <c r="EU1065" s="24"/>
      <c r="EV1065" s="24"/>
      <c r="EW1065" s="24"/>
      <c r="EX1065" s="24"/>
      <c r="EY1065" s="24"/>
      <c r="EZ1065" s="24"/>
      <c r="FA1065" s="24"/>
      <c r="FB1065" s="24"/>
      <c r="FC1065" s="24"/>
      <c r="FD1065" s="24"/>
      <c r="FE1065" s="24"/>
      <c r="FF1065" s="24"/>
      <c r="FG1065" s="24"/>
      <c r="FH1065" s="24"/>
      <c r="FI1065" s="24"/>
      <c r="FJ1065" s="24"/>
      <c r="FK1065" s="24"/>
      <c r="FL1065" s="24"/>
      <c r="FM1065" s="24"/>
      <c r="FN1065" s="24"/>
      <c r="FO1065" s="24"/>
      <c r="FP1065" s="24"/>
      <c r="FQ1065" s="24"/>
      <c r="FR1065" s="24"/>
      <c r="FS1065" s="24"/>
      <c r="FT1065" s="24"/>
      <c r="FU1065" s="24"/>
      <c r="FV1065" s="24"/>
      <c r="FW1065" s="24"/>
      <c r="FX1065" s="24"/>
      <c r="FY1065" s="24"/>
      <c r="FZ1065" s="24"/>
      <c r="GA1065" s="24"/>
      <c r="GB1065" s="24"/>
      <c r="GC1065" s="24"/>
      <c r="GD1065" s="24"/>
      <c r="GE1065" s="24"/>
      <c r="GF1065" s="24"/>
      <c r="GG1065" s="24"/>
      <c r="GH1065" s="24"/>
      <c r="GI1065" s="24"/>
      <c r="GJ1065" s="24"/>
      <c r="GK1065" s="24"/>
      <c r="GL1065" s="24"/>
      <c r="GM1065" s="24"/>
      <c r="GN1065" s="24"/>
      <c r="GO1065" s="24"/>
      <c r="GP1065" s="24"/>
      <c r="GQ1065" s="24"/>
      <c r="GR1065" s="24"/>
      <c r="GS1065" s="24"/>
      <c r="GT1065" s="24"/>
      <c r="GU1065" s="24"/>
      <c r="GV1065" s="24"/>
      <c r="GW1065" s="24"/>
      <c r="GX1065" s="24"/>
      <c r="GY1065" s="24"/>
      <c r="GZ1065" s="24"/>
      <c r="HA1065" s="24"/>
      <c r="HB1065" s="24"/>
      <c r="HC1065" s="24"/>
      <c r="HD1065" s="24"/>
      <c r="HE1065" s="24"/>
      <c r="HF1065" s="24"/>
      <c r="HG1065" s="24"/>
      <c r="HH1065" s="24"/>
      <c r="HI1065" s="24"/>
      <c r="HJ1065" s="24"/>
      <c r="HK1065" s="24"/>
      <c r="HL1065" s="24"/>
      <c r="HM1065" s="24"/>
      <c r="HN1065" s="24"/>
      <c r="HO1065" s="24"/>
      <c r="HP1065" s="24"/>
      <c r="HQ1065" s="24"/>
      <c r="HR1065" s="24"/>
      <c r="HS1065" s="24"/>
      <c r="HT1065" s="24"/>
      <c r="HU1065" s="24"/>
      <c r="HV1065" s="24"/>
      <c r="HW1065" s="24"/>
      <c r="HX1065" s="24"/>
      <c r="HY1065" s="24"/>
      <c r="HZ1065" s="24"/>
      <c r="IA1065" s="24"/>
      <c r="IB1065" s="24"/>
      <c r="IC1065" s="24"/>
      <c r="ID1065" s="24"/>
      <c r="IE1065" s="24"/>
      <c r="IF1065" s="24"/>
      <c r="IG1065" s="24"/>
      <c r="IH1065" s="24"/>
      <c r="II1065" s="24"/>
      <c r="IJ1065" s="24"/>
      <c r="IK1065" s="24"/>
      <c r="IL1065" s="24"/>
      <c r="IM1065" s="24"/>
      <c r="IN1065" s="24"/>
      <c r="IO1065" s="24"/>
      <c r="IP1065" s="24"/>
      <c r="IQ1065" s="24"/>
      <c r="IR1065" s="24"/>
      <c r="IS1065" s="24"/>
      <c r="IT1065" s="24"/>
      <c r="IU1065" s="24"/>
      <c r="IV1065" s="24"/>
    </row>
    <row r="1066" spans="1:256" s="22" customFormat="1" ht="11.25">
      <c r="A1066" s="24"/>
      <c r="B1066" s="24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  <c r="CK1066" s="24"/>
      <c r="CL1066" s="24"/>
      <c r="CM1066" s="24"/>
      <c r="CN1066" s="24"/>
      <c r="CO1066" s="24"/>
      <c r="CP1066" s="24"/>
      <c r="CQ1066" s="24"/>
      <c r="CR1066" s="24"/>
      <c r="CS1066" s="24"/>
      <c r="CT1066" s="24"/>
      <c r="CU1066" s="24"/>
      <c r="CV1066" s="24"/>
      <c r="CW1066" s="24"/>
      <c r="CX1066" s="24"/>
      <c r="CY1066" s="24"/>
      <c r="CZ1066" s="24"/>
      <c r="DA1066" s="24"/>
      <c r="DB1066" s="24"/>
      <c r="DC1066" s="24"/>
      <c r="DD1066" s="24"/>
      <c r="DE1066" s="24"/>
      <c r="DF1066" s="24"/>
      <c r="DG1066" s="24"/>
      <c r="DH1066" s="24"/>
      <c r="DI1066" s="24"/>
      <c r="DJ1066" s="24"/>
      <c r="DK1066" s="24"/>
      <c r="DL1066" s="24"/>
      <c r="DM1066" s="24"/>
      <c r="DN1066" s="24"/>
      <c r="DO1066" s="24"/>
      <c r="DP1066" s="24"/>
      <c r="DQ1066" s="24"/>
      <c r="DR1066" s="24"/>
      <c r="DS1066" s="24"/>
      <c r="DT1066" s="24"/>
      <c r="DU1066" s="24"/>
      <c r="DV1066" s="24"/>
      <c r="DW1066" s="24"/>
      <c r="DX1066" s="24"/>
      <c r="DY1066" s="24"/>
      <c r="DZ1066" s="24"/>
      <c r="EA1066" s="24"/>
      <c r="EB1066" s="24"/>
      <c r="EC1066" s="24"/>
      <c r="ED1066" s="24"/>
      <c r="EE1066" s="24"/>
      <c r="EF1066" s="24"/>
      <c r="EG1066" s="24"/>
      <c r="EH1066" s="24"/>
      <c r="EI1066" s="24"/>
      <c r="EJ1066" s="24"/>
      <c r="EK1066" s="24"/>
      <c r="EL1066" s="24"/>
      <c r="EM1066" s="24"/>
      <c r="EN1066" s="24"/>
      <c r="EO1066" s="24"/>
      <c r="EP1066" s="24"/>
      <c r="EQ1066" s="24"/>
      <c r="ER1066" s="24"/>
      <c r="ES1066" s="24"/>
      <c r="ET1066" s="24"/>
      <c r="EU1066" s="24"/>
      <c r="EV1066" s="24"/>
      <c r="EW1066" s="24"/>
      <c r="EX1066" s="24"/>
      <c r="EY1066" s="24"/>
      <c r="EZ1066" s="24"/>
      <c r="FA1066" s="24"/>
      <c r="FB1066" s="24"/>
      <c r="FC1066" s="24"/>
      <c r="FD1066" s="24"/>
      <c r="FE1066" s="24"/>
      <c r="FF1066" s="24"/>
      <c r="FG1066" s="24"/>
      <c r="FH1066" s="24"/>
      <c r="FI1066" s="24"/>
      <c r="FJ1066" s="24"/>
      <c r="FK1066" s="24"/>
      <c r="FL1066" s="24"/>
      <c r="FM1066" s="24"/>
      <c r="FN1066" s="24"/>
      <c r="FO1066" s="24"/>
      <c r="FP1066" s="24"/>
      <c r="FQ1066" s="24"/>
      <c r="FR1066" s="24"/>
      <c r="FS1066" s="24"/>
      <c r="FT1066" s="24"/>
      <c r="FU1066" s="24"/>
      <c r="FV1066" s="24"/>
      <c r="FW1066" s="24"/>
      <c r="FX1066" s="24"/>
      <c r="FY1066" s="24"/>
      <c r="FZ1066" s="24"/>
      <c r="GA1066" s="24"/>
      <c r="GB1066" s="24"/>
      <c r="GC1066" s="24"/>
      <c r="GD1066" s="24"/>
      <c r="GE1066" s="24"/>
      <c r="GF1066" s="24"/>
      <c r="GG1066" s="24"/>
      <c r="GH1066" s="24"/>
      <c r="GI1066" s="24"/>
      <c r="GJ1066" s="24"/>
      <c r="GK1066" s="24"/>
      <c r="GL1066" s="24"/>
      <c r="GM1066" s="24"/>
      <c r="GN1066" s="24"/>
      <c r="GO1066" s="24"/>
      <c r="GP1066" s="24"/>
      <c r="GQ1066" s="24"/>
      <c r="GR1066" s="24"/>
      <c r="GS1066" s="24"/>
      <c r="GT1066" s="24"/>
      <c r="GU1066" s="24"/>
      <c r="GV1066" s="24"/>
      <c r="GW1066" s="24"/>
      <c r="GX1066" s="24"/>
      <c r="GY1066" s="24"/>
      <c r="GZ1066" s="24"/>
      <c r="HA1066" s="24"/>
      <c r="HB1066" s="24"/>
      <c r="HC1066" s="24"/>
      <c r="HD1066" s="24"/>
      <c r="HE1066" s="24"/>
      <c r="HF1066" s="24"/>
      <c r="HG1066" s="24"/>
      <c r="HH1066" s="24"/>
      <c r="HI1066" s="24"/>
      <c r="HJ1066" s="24"/>
      <c r="HK1066" s="24"/>
      <c r="HL1066" s="24"/>
      <c r="HM1066" s="24"/>
      <c r="HN1066" s="24"/>
      <c r="HO1066" s="24"/>
      <c r="HP1066" s="24"/>
      <c r="HQ1066" s="24"/>
      <c r="HR1066" s="24"/>
      <c r="HS1066" s="24"/>
      <c r="HT1066" s="24"/>
      <c r="HU1066" s="24"/>
      <c r="HV1066" s="24"/>
      <c r="HW1066" s="24"/>
      <c r="HX1066" s="24"/>
      <c r="HY1066" s="24"/>
      <c r="HZ1066" s="24"/>
      <c r="IA1066" s="24"/>
      <c r="IB1066" s="24"/>
      <c r="IC1066" s="24"/>
      <c r="ID1066" s="24"/>
      <c r="IE1066" s="24"/>
      <c r="IF1066" s="24"/>
      <c r="IG1066" s="24"/>
      <c r="IH1066" s="24"/>
      <c r="II1066" s="24"/>
      <c r="IJ1066" s="24"/>
      <c r="IK1066" s="24"/>
      <c r="IL1066" s="24"/>
      <c r="IM1066" s="24"/>
      <c r="IN1066" s="24"/>
      <c r="IO1066" s="24"/>
      <c r="IP1066" s="24"/>
      <c r="IQ1066" s="24"/>
      <c r="IR1066" s="24"/>
      <c r="IS1066" s="24"/>
      <c r="IT1066" s="24"/>
      <c r="IU1066" s="24"/>
      <c r="IV1066" s="24"/>
    </row>
    <row r="1067" spans="1:256" s="22" customFormat="1" ht="11.25">
      <c r="A1067" s="24"/>
      <c r="B1067" s="24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/>
      <c r="CK1067" s="24"/>
      <c r="CL1067" s="24"/>
      <c r="CM1067" s="24"/>
      <c r="CN1067" s="24"/>
      <c r="CO1067" s="24"/>
      <c r="CP1067" s="24"/>
      <c r="CQ1067" s="24"/>
      <c r="CR1067" s="24"/>
      <c r="CS1067" s="24"/>
      <c r="CT1067" s="24"/>
      <c r="CU1067" s="24"/>
      <c r="CV1067" s="24"/>
      <c r="CW1067" s="24"/>
      <c r="CX1067" s="24"/>
      <c r="CY1067" s="24"/>
      <c r="CZ1067" s="24"/>
      <c r="DA1067" s="24"/>
      <c r="DB1067" s="24"/>
      <c r="DC1067" s="24"/>
      <c r="DD1067" s="24"/>
      <c r="DE1067" s="24"/>
      <c r="DF1067" s="24"/>
      <c r="DG1067" s="24"/>
      <c r="DH1067" s="24"/>
      <c r="DI1067" s="24"/>
      <c r="DJ1067" s="24"/>
      <c r="DK1067" s="24"/>
      <c r="DL1067" s="24"/>
      <c r="DM1067" s="24"/>
      <c r="DN1067" s="24"/>
      <c r="DO1067" s="24"/>
      <c r="DP1067" s="24"/>
      <c r="DQ1067" s="24"/>
      <c r="DR1067" s="24"/>
      <c r="DS1067" s="24"/>
      <c r="DT1067" s="24"/>
      <c r="DU1067" s="24"/>
      <c r="DV1067" s="24"/>
      <c r="DW1067" s="24"/>
      <c r="DX1067" s="24"/>
      <c r="DY1067" s="24"/>
      <c r="DZ1067" s="24"/>
      <c r="EA1067" s="24"/>
      <c r="EB1067" s="24"/>
      <c r="EC1067" s="24"/>
      <c r="ED1067" s="24"/>
      <c r="EE1067" s="24"/>
      <c r="EF1067" s="24"/>
      <c r="EG1067" s="24"/>
      <c r="EH1067" s="24"/>
      <c r="EI1067" s="24"/>
      <c r="EJ1067" s="24"/>
      <c r="EK1067" s="24"/>
      <c r="EL1067" s="24"/>
      <c r="EM1067" s="24"/>
      <c r="EN1067" s="24"/>
      <c r="EO1067" s="24"/>
      <c r="EP1067" s="24"/>
      <c r="EQ1067" s="24"/>
      <c r="ER1067" s="24"/>
      <c r="ES1067" s="24"/>
      <c r="ET1067" s="24"/>
      <c r="EU1067" s="24"/>
      <c r="EV1067" s="24"/>
      <c r="EW1067" s="24"/>
      <c r="EX1067" s="24"/>
      <c r="EY1067" s="24"/>
      <c r="EZ1067" s="24"/>
      <c r="FA1067" s="24"/>
      <c r="FB1067" s="24"/>
      <c r="FC1067" s="24"/>
      <c r="FD1067" s="24"/>
      <c r="FE1067" s="24"/>
      <c r="FF1067" s="24"/>
      <c r="FG1067" s="24"/>
      <c r="FH1067" s="24"/>
      <c r="FI1067" s="24"/>
      <c r="FJ1067" s="24"/>
      <c r="FK1067" s="24"/>
      <c r="FL1067" s="24"/>
      <c r="FM1067" s="24"/>
      <c r="FN1067" s="24"/>
      <c r="FO1067" s="24"/>
      <c r="FP1067" s="24"/>
      <c r="FQ1067" s="24"/>
      <c r="FR1067" s="24"/>
      <c r="FS1067" s="24"/>
      <c r="FT1067" s="24"/>
      <c r="FU1067" s="24"/>
      <c r="FV1067" s="24"/>
      <c r="FW1067" s="24"/>
      <c r="FX1067" s="24"/>
      <c r="FY1067" s="24"/>
      <c r="FZ1067" s="24"/>
      <c r="GA1067" s="24"/>
      <c r="GB1067" s="24"/>
      <c r="GC1067" s="24"/>
      <c r="GD1067" s="24"/>
      <c r="GE1067" s="24"/>
      <c r="GF1067" s="24"/>
      <c r="GG1067" s="24"/>
      <c r="GH1067" s="24"/>
      <c r="GI1067" s="24"/>
      <c r="GJ1067" s="24"/>
      <c r="GK1067" s="24"/>
      <c r="GL1067" s="24"/>
      <c r="GM1067" s="24"/>
      <c r="GN1067" s="24"/>
      <c r="GO1067" s="24"/>
      <c r="GP1067" s="24"/>
      <c r="GQ1067" s="24"/>
      <c r="GR1067" s="24"/>
      <c r="GS1067" s="24"/>
      <c r="GT1067" s="24"/>
      <c r="GU1067" s="24"/>
      <c r="GV1067" s="24"/>
      <c r="GW1067" s="24"/>
      <c r="GX1067" s="24"/>
      <c r="GY1067" s="24"/>
      <c r="GZ1067" s="24"/>
      <c r="HA1067" s="24"/>
      <c r="HB1067" s="24"/>
      <c r="HC1067" s="24"/>
      <c r="HD1067" s="24"/>
      <c r="HE1067" s="24"/>
      <c r="HF1067" s="24"/>
      <c r="HG1067" s="24"/>
      <c r="HH1067" s="24"/>
      <c r="HI1067" s="24"/>
      <c r="HJ1067" s="24"/>
      <c r="HK1067" s="24"/>
      <c r="HL1067" s="24"/>
      <c r="HM1067" s="24"/>
      <c r="HN1067" s="24"/>
      <c r="HO1067" s="24"/>
      <c r="HP1067" s="24"/>
      <c r="HQ1067" s="24"/>
      <c r="HR1067" s="24"/>
      <c r="HS1067" s="24"/>
      <c r="HT1067" s="24"/>
      <c r="HU1067" s="24"/>
      <c r="HV1067" s="24"/>
      <c r="HW1067" s="24"/>
      <c r="HX1067" s="24"/>
      <c r="HY1067" s="24"/>
      <c r="HZ1067" s="24"/>
      <c r="IA1067" s="24"/>
      <c r="IB1067" s="24"/>
      <c r="IC1067" s="24"/>
      <c r="ID1067" s="24"/>
      <c r="IE1067" s="24"/>
      <c r="IF1067" s="24"/>
      <c r="IG1067" s="24"/>
      <c r="IH1067" s="24"/>
      <c r="II1067" s="24"/>
      <c r="IJ1067" s="24"/>
      <c r="IK1067" s="24"/>
      <c r="IL1067" s="24"/>
      <c r="IM1067" s="24"/>
      <c r="IN1067" s="24"/>
      <c r="IO1067" s="24"/>
      <c r="IP1067" s="24"/>
      <c r="IQ1067" s="24"/>
      <c r="IR1067" s="24"/>
      <c r="IS1067" s="24"/>
      <c r="IT1067" s="24"/>
      <c r="IU1067" s="24"/>
      <c r="IV1067" s="24"/>
    </row>
    <row r="1068" spans="1:256" s="22" customFormat="1" ht="11.25">
      <c r="A1068" s="24"/>
      <c r="B1068" s="24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  <c r="CK1068" s="24"/>
      <c r="CL1068" s="24"/>
      <c r="CM1068" s="24"/>
      <c r="CN1068" s="24"/>
      <c r="CO1068" s="24"/>
      <c r="CP1068" s="24"/>
      <c r="CQ1068" s="24"/>
      <c r="CR1068" s="24"/>
      <c r="CS1068" s="24"/>
      <c r="CT1068" s="24"/>
      <c r="CU1068" s="24"/>
      <c r="CV1068" s="24"/>
      <c r="CW1068" s="24"/>
      <c r="CX1068" s="24"/>
      <c r="CY1068" s="24"/>
      <c r="CZ1068" s="24"/>
      <c r="DA1068" s="24"/>
      <c r="DB1068" s="24"/>
      <c r="DC1068" s="24"/>
      <c r="DD1068" s="24"/>
      <c r="DE1068" s="24"/>
      <c r="DF1068" s="24"/>
      <c r="DG1068" s="24"/>
      <c r="DH1068" s="24"/>
      <c r="DI1068" s="24"/>
      <c r="DJ1068" s="24"/>
      <c r="DK1068" s="24"/>
      <c r="DL1068" s="24"/>
      <c r="DM1068" s="24"/>
      <c r="DN1068" s="24"/>
      <c r="DO1068" s="24"/>
      <c r="DP1068" s="24"/>
      <c r="DQ1068" s="24"/>
      <c r="DR1068" s="24"/>
      <c r="DS1068" s="24"/>
      <c r="DT1068" s="24"/>
      <c r="DU1068" s="24"/>
      <c r="DV1068" s="24"/>
      <c r="DW1068" s="24"/>
      <c r="DX1068" s="24"/>
      <c r="DY1068" s="24"/>
      <c r="DZ1068" s="24"/>
      <c r="EA1068" s="24"/>
      <c r="EB1068" s="24"/>
      <c r="EC1068" s="24"/>
      <c r="ED1068" s="24"/>
      <c r="EE1068" s="24"/>
      <c r="EF1068" s="24"/>
      <c r="EG1068" s="24"/>
      <c r="EH1068" s="24"/>
      <c r="EI1068" s="24"/>
      <c r="EJ1068" s="24"/>
      <c r="EK1068" s="24"/>
      <c r="EL1068" s="24"/>
      <c r="EM1068" s="24"/>
      <c r="EN1068" s="24"/>
      <c r="EO1068" s="24"/>
      <c r="EP1068" s="24"/>
      <c r="EQ1068" s="24"/>
      <c r="ER1068" s="24"/>
      <c r="ES1068" s="24"/>
      <c r="ET1068" s="24"/>
      <c r="EU1068" s="24"/>
      <c r="EV1068" s="24"/>
      <c r="EW1068" s="24"/>
      <c r="EX1068" s="24"/>
      <c r="EY1068" s="24"/>
      <c r="EZ1068" s="24"/>
      <c r="FA1068" s="24"/>
      <c r="FB1068" s="24"/>
      <c r="FC1068" s="24"/>
      <c r="FD1068" s="24"/>
      <c r="FE1068" s="24"/>
      <c r="FF1068" s="24"/>
      <c r="FG1068" s="24"/>
      <c r="FH1068" s="24"/>
      <c r="FI1068" s="24"/>
      <c r="FJ1068" s="24"/>
      <c r="FK1068" s="24"/>
      <c r="FL1068" s="24"/>
      <c r="FM1068" s="24"/>
      <c r="FN1068" s="24"/>
      <c r="FO1068" s="24"/>
      <c r="FP1068" s="24"/>
      <c r="FQ1068" s="24"/>
      <c r="FR1068" s="24"/>
      <c r="FS1068" s="24"/>
      <c r="FT1068" s="24"/>
      <c r="FU1068" s="24"/>
      <c r="FV1068" s="24"/>
      <c r="FW1068" s="24"/>
      <c r="FX1068" s="24"/>
      <c r="FY1068" s="24"/>
      <c r="FZ1068" s="24"/>
      <c r="GA1068" s="24"/>
      <c r="GB1068" s="24"/>
      <c r="GC1068" s="24"/>
      <c r="GD1068" s="24"/>
      <c r="GE1068" s="24"/>
      <c r="GF1068" s="24"/>
      <c r="GG1068" s="24"/>
      <c r="GH1068" s="24"/>
      <c r="GI1068" s="24"/>
      <c r="GJ1068" s="24"/>
      <c r="GK1068" s="24"/>
      <c r="GL1068" s="24"/>
      <c r="GM1068" s="24"/>
      <c r="GN1068" s="24"/>
      <c r="GO1068" s="24"/>
      <c r="GP1068" s="24"/>
      <c r="GQ1068" s="24"/>
      <c r="GR1068" s="24"/>
      <c r="GS1068" s="24"/>
      <c r="GT1068" s="24"/>
      <c r="GU1068" s="24"/>
      <c r="GV1068" s="24"/>
      <c r="GW1068" s="24"/>
      <c r="GX1068" s="24"/>
      <c r="GY1068" s="24"/>
      <c r="GZ1068" s="24"/>
      <c r="HA1068" s="24"/>
      <c r="HB1068" s="24"/>
      <c r="HC1068" s="24"/>
      <c r="HD1068" s="24"/>
      <c r="HE1068" s="24"/>
      <c r="HF1068" s="24"/>
      <c r="HG1068" s="24"/>
      <c r="HH1068" s="24"/>
      <c r="HI1068" s="24"/>
      <c r="HJ1068" s="24"/>
      <c r="HK1068" s="24"/>
      <c r="HL1068" s="24"/>
      <c r="HM1068" s="24"/>
      <c r="HN1068" s="24"/>
      <c r="HO1068" s="24"/>
      <c r="HP1068" s="24"/>
      <c r="HQ1068" s="24"/>
      <c r="HR1068" s="24"/>
      <c r="HS1068" s="24"/>
      <c r="HT1068" s="24"/>
      <c r="HU1068" s="24"/>
      <c r="HV1068" s="24"/>
      <c r="HW1068" s="24"/>
      <c r="HX1068" s="24"/>
      <c r="HY1068" s="24"/>
      <c r="HZ1068" s="24"/>
      <c r="IA1068" s="24"/>
      <c r="IB1068" s="24"/>
      <c r="IC1068" s="24"/>
      <c r="ID1068" s="24"/>
      <c r="IE1068" s="24"/>
      <c r="IF1068" s="24"/>
      <c r="IG1068" s="24"/>
      <c r="IH1068" s="24"/>
      <c r="II1068" s="24"/>
      <c r="IJ1068" s="24"/>
      <c r="IK1068" s="24"/>
      <c r="IL1068" s="24"/>
      <c r="IM1068" s="24"/>
      <c r="IN1068" s="24"/>
      <c r="IO1068" s="24"/>
      <c r="IP1068" s="24"/>
      <c r="IQ1068" s="24"/>
      <c r="IR1068" s="24"/>
      <c r="IS1068" s="24"/>
      <c r="IT1068" s="24"/>
      <c r="IU1068" s="24"/>
      <c r="IV1068" s="24"/>
    </row>
    <row r="1069" spans="1:256" s="22" customFormat="1" ht="11.25">
      <c r="A1069" s="24"/>
      <c r="B1069" s="24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  <c r="CK1069" s="24"/>
      <c r="CL1069" s="24"/>
      <c r="CM1069" s="24"/>
      <c r="CN1069" s="24"/>
      <c r="CO1069" s="24"/>
      <c r="CP1069" s="24"/>
      <c r="CQ1069" s="24"/>
      <c r="CR1069" s="24"/>
      <c r="CS1069" s="24"/>
      <c r="CT1069" s="24"/>
      <c r="CU1069" s="24"/>
      <c r="CV1069" s="24"/>
      <c r="CW1069" s="24"/>
      <c r="CX1069" s="24"/>
      <c r="CY1069" s="24"/>
      <c r="CZ1069" s="24"/>
      <c r="DA1069" s="24"/>
      <c r="DB1069" s="24"/>
      <c r="DC1069" s="24"/>
      <c r="DD1069" s="24"/>
      <c r="DE1069" s="24"/>
      <c r="DF1069" s="24"/>
      <c r="DG1069" s="24"/>
      <c r="DH1069" s="24"/>
      <c r="DI1069" s="24"/>
      <c r="DJ1069" s="24"/>
      <c r="DK1069" s="24"/>
      <c r="DL1069" s="24"/>
      <c r="DM1069" s="24"/>
      <c r="DN1069" s="24"/>
      <c r="DO1069" s="24"/>
      <c r="DP1069" s="24"/>
      <c r="DQ1069" s="24"/>
      <c r="DR1069" s="24"/>
      <c r="DS1069" s="24"/>
      <c r="DT1069" s="24"/>
      <c r="DU1069" s="24"/>
      <c r="DV1069" s="24"/>
      <c r="DW1069" s="24"/>
      <c r="DX1069" s="24"/>
      <c r="DY1069" s="24"/>
      <c r="DZ1069" s="24"/>
      <c r="EA1069" s="24"/>
      <c r="EB1069" s="24"/>
      <c r="EC1069" s="24"/>
      <c r="ED1069" s="24"/>
      <c r="EE1069" s="24"/>
      <c r="EF1069" s="24"/>
      <c r="EG1069" s="24"/>
      <c r="EH1069" s="24"/>
      <c r="EI1069" s="24"/>
      <c r="EJ1069" s="24"/>
      <c r="EK1069" s="24"/>
      <c r="EL1069" s="24"/>
      <c r="EM1069" s="24"/>
      <c r="EN1069" s="24"/>
      <c r="EO1069" s="24"/>
      <c r="EP1069" s="24"/>
      <c r="EQ1069" s="24"/>
      <c r="ER1069" s="24"/>
      <c r="ES1069" s="24"/>
      <c r="ET1069" s="24"/>
      <c r="EU1069" s="24"/>
      <c r="EV1069" s="24"/>
      <c r="EW1069" s="24"/>
      <c r="EX1069" s="24"/>
      <c r="EY1069" s="24"/>
      <c r="EZ1069" s="24"/>
      <c r="FA1069" s="24"/>
      <c r="FB1069" s="24"/>
      <c r="FC1069" s="24"/>
      <c r="FD1069" s="24"/>
      <c r="FE1069" s="24"/>
      <c r="FF1069" s="24"/>
      <c r="FG1069" s="24"/>
      <c r="FH1069" s="24"/>
      <c r="FI1069" s="24"/>
      <c r="FJ1069" s="24"/>
      <c r="FK1069" s="24"/>
      <c r="FL1069" s="24"/>
      <c r="FM1069" s="24"/>
      <c r="FN1069" s="24"/>
      <c r="FO1069" s="24"/>
      <c r="FP1069" s="24"/>
      <c r="FQ1069" s="24"/>
      <c r="FR1069" s="24"/>
      <c r="FS1069" s="24"/>
      <c r="FT1069" s="24"/>
      <c r="FU1069" s="24"/>
      <c r="FV1069" s="24"/>
      <c r="FW1069" s="24"/>
      <c r="FX1069" s="24"/>
      <c r="FY1069" s="24"/>
      <c r="FZ1069" s="24"/>
      <c r="GA1069" s="24"/>
      <c r="GB1069" s="24"/>
      <c r="GC1069" s="24"/>
      <c r="GD1069" s="24"/>
      <c r="GE1069" s="24"/>
      <c r="GF1069" s="24"/>
      <c r="GG1069" s="24"/>
      <c r="GH1069" s="24"/>
      <c r="GI1069" s="24"/>
      <c r="GJ1069" s="24"/>
      <c r="GK1069" s="24"/>
      <c r="GL1069" s="24"/>
      <c r="GM1069" s="24"/>
      <c r="GN1069" s="24"/>
      <c r="GO1069" s="24"/>
      <c r="GP1069" s="24"/>
      <c r="GQ1069" s="24"/>
      <c r="GR1069" s="24"/>
      <c r="GS1069" s="24"/>
      <c r="GT1069" s="24"/>
      <c r="GU1069" s="24"/>
      <c r="GV1069" s="24"/>
      <c r="GW1069" s="24"/>
      <c r="GX1069" s="24"/>
      <c r="GY1069" s="24"/>
      <c r="GZ1069" s="24"/>
      <c r="HA1069" s="24"/>
      <c r="HB1069" s="24"/>
      <c r="HC1069" s="24"/>
      <c r="HD1069" s="24"/>
      <c r="HE1069" s="24"/>
      <c r="HF1069" s="24"/>
      <c r="HG1069" s="24"/>
      <c r="HH1069" s="24"/>
      <c r="HI1069" s="24"/>
      <c r="HJ1069" s="24"/>
      <c r="HK1069" s="24"/>
      <c r="HL1069" s="24"/>
      <c r="HM1069" s="24"/>
      <c r="HN1069" s="24"/>
      <c r="HO1069" s="24"/>
      <c r="HP1069" s="24"/>
      <c r="HQ1069" s="24"/>
      <c r="HR1069" s="24"/>
      <c r="HS1069" s="24"/>
      <c r="HT1069" s="24"/>
      <c r="HU1069" s="24"/>
      <c r="HV1069" s="24"/>
      <c r="HW1069" s="24"/>
      <c r="HX1069" s="24"/>
      <c r="HY1069" s="24"/>
      <c r="HZ1069" s="24"/>
      <c r="IA1069" s="24"/>
      <c r="IB1069" s="24"/>
      <c r="IC1069" s="24"/>
      <c r="ID1069" s="24"/>
      <c r="IE1069" s="24"/>
      <c r="IF1069" s="24"/>
      <c r="IG1069" s="24"/>
      <c r="IH1069" s="24"/>
      <c r="II1069" s="24"/>
      <c r="IJ1069" s="24"/>
      <c r="IK1069" s="24"/>
      <c r="IL1069" s="24"/>
      <c r="IM1069" s="24"/>
      <c r="IN1069" s="24"/>
      <c r="IO1069" s="24"/>
      <c r="IP1069" s="24"/>
      <c r="IQ1069" s="24"/>
      <c r="IR1069" s="24"/>
      <c r="IS1069" s="24"/>
      <c r="IT1069" s="24"/>
      <c r="IU1069" s="24"/>
      <c r="IV1069" s="24"/>
    </row>
    <row r="1070" spans="1:256" s="22" customFormat="1" ht="11.25">
      <c r="A1070" s="24"/>
      <c r="B1070" s="24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  <c r="CK1070" s="24"/>
      <c r="CL1070" s="24"/>
      <c r="CM1070" s="24"/>
      <c r="CN1070" s="24"/>
      <c r="CO1070" s="24"/>
      <c r="CP1070" s="24"/>
      <c r="CQ1070" s="24"/>
      <c r="CR1070" s="24"/>
      <c r="CS1070" s="24"/>
      <c r="CT1070" s="24"/>
      <c r="CU1070" s="24"/>
      <c r="CV1070" s="24"/>
      <c r="CW1070" s="24"/>
      <c r="CX1070" s="24"/>
      <c r="CY1070" s="24"/>
      <c r="CZ1070" s="24"/>
      <c r="DA1070" s="24"/>
      <c r="DB1070" s="24"/>
      <c r="DC1070" s="24"/>
      <c r="DD1070" s="24"/>
      <c r="DE1070" s="24"/>
      <c r="DF1070" s="24"/>
      <c r="DG1070" s="24"/>
      <c r="DH1070" s="24"/>
      <c r="DI1070" s="24"/>
      <c r="DJ1070" s="24"/>
      <c r="DK1070" s="24"/>
      <c r="DL1070" s="24"/>
      <c r="DM1070" s="24"/>
      <c r="DN1070" s="24"/>
      <c r="DO1070" s="24"/>
      <c r="DP1070" s="24"/>
      <c r="DQ1070" s="24"/>
      <c r="DR1070" s="24"/>
      <c r="DS1070" s="24"/>
      <c r="DT1070" s="24"/>
      <c r="DU1070" s="24"/>
      <c r="DV1070" s="24"/>
      <c r="DW1070" s="24"/>
      <c r="DX1070" s="24"/>
      <c r="DY1070" s="24"/>
      <c r="DZ1070" s="24"/>
      <c r="EA1070" s="24"/>
      <c r="EB1070" s="24"/>
      <c r="EC1070" s="24"/>
      <c r="ED1070" s="24"/>
      <c r="EE1070" s="24"/>
      <c r="EF1070" s="24"/>
      <c r="EG1070" s="24"/>
      <c r="EH1070" s="24"/>
      <c r="EI1070" s="24"/>
      <c r="EJ1070" s="24"/>
      <c r="EK1070" s="24"/>
      <c r="EL1070" s="24"/>
      <c r="EM1070" s="24"/>
      <c r="EN1070" s="24"/>
      <c r="EO1070" s="24"/>
      <c r="EP1070" s="24"/>
      <c r="EQ1070" s="24"/>
      <c r="ER1070" s="24"/>
      <c r="ES1070" s="24"/>
      <c r="ET1070" s="24"/>
      <c r="EU1070" s="24"/>
      <c r="EV1070" s="24"/>
      <c r="EW1070" s="24"/>
      <c r="EX1070" s="24"/>
      <c r="EY1070" s="24"/>
      <c r="EZ1070" s="24"/>
      <c r="FA1070" s="24"/>
      <c r="FB1070" s="24"/>
      <c r="FC1070" s="24"/>
      <c r="FD1070" s="24"/>
      <c r="FE1070" s="24"/>
      <c r="FF1070" s="24"/>
      <c r="FG1070" s="24"/>
      <c r="FH1070" s="24"/>
      <c r="FI1070" s="24"/>
      <c r="FJ1070" s="24"/>
      <c r="FK1070" s="24"/>
      <c r="FL1070" s="24"/>
      <c r="FM1070" s="24"/>
      <c r="FN1070" s="24"/>
      <c r="FO1070" s="24"/>
      <c r="FP1070" s="24"/>
      <c r="FQ1070" s="24"/>
      <c r="FR1070" s="24"/>
      <c r="FS1070" s="24"/>
      <c r="FT1070" s="24"/>
      <c r="FU1070" s="24"/>
      <c r="FV1070" s="24"/>
      <c r="FW1070" s="24"/>
      <c r="FX1070" s="24"/>
      <c r="FY1070" s="24"/>
      <c r="FZ1070" s="24"/>
      <c r="GA1070" s="24"/>
      <c r="GB1070" s="24"/>
      <c r="GC1070" s="24"/>
      <c r="GD1070" s="24"/>
      <c r="GE1070" s="24"/>
      <c r="GF1070" s="24"/>
      <c r="GG1070" s="24"/>
      <c r="GH1070" s="24"/>
      <c r="GI1070" s="24"/>
      <c r="GJ1070" s="24"/>
      <c r="GK1070" s="24"/>
      <c r="GL1070" s="24"/>
      <c r="GM1070" s="24"/>
      <c r="GN1070" s="24"/>
      <c r="GO1070" s="24"/>
      <c r="GP1070" s="24"/>
      <c r="GQ1070" s="24"/>
      <c r="GR1070" s="24"/>
      <c r="GS1070" s="24"/>
      <c r="GT1070" s="24"/>
      <c r="GU1070" s="24"/>
      <c r="GV1070" s="24"/>
      <c r="GW1070" s="24"/>
      <c r="GX1070" s="24"/>
      <c r="GY1070" s="24"/>
      <c r="GZ1070" s="24"/>
      <c r="HA1070" s="24"/>
      <c r="HB1070" s="24"/>
      <c r="HC1070" s="24"/>
      <c r="HD1070" s="24"/>
      <c r="HE1070" s="24"/>
      <c r="HF1070" s="24"/>
      <c r="HG1070" s="24"/>
      <c r="HH1070" s="24"/>
      <c r="HI1070" s="24"/>
      <c r="HJ1070" s="24"/>
      <c r="HK1070" s="24"/>
      <c r="HL1070" s="24"/>
      <c r="HM1070" s="24"/>
      <c r="HN1070" s="24"/>
      <c r="HO1070" s="24"/>
      <c r="HP1070" s="24"/>
      <c r="HQ1070" s="24"/>
      <c r="HR1070" s="24"/>
      <c r="HS1070" s="24"/>
      <c r="HT1070" s="24"/>
      <c r="HU1070" s="24"/>
      <c r="HV1070" s="24"/>
      <c r="HW1070" s="24"/>
      <c r="HX1070" s="24"/>
      <c r="HY1070" s="24"/>
      <c r="HZ1070" s="24"/>
      <c r="IA1070" s="24"/>
      <c r="IB1070" s="24"/>
      <c r="IC1070" s="24"/>
      <c r="ID1070" s="24"/>
      <c r="IE1070" s="24"/>
      <c r="IF1070" s="24"/>
      <c r="IG1070" s="24"/>
      <c r="IH1070" s="24"/>
      <c r="II1070" s="24"/>
      <c r="IJ1070" s="24"/>
      <c r="IK1070" s="24"/>
      <c r="IL1070" s="24"/>
      <c r="IM1070" s="24"/>
      <c r="IN1070" s="24"/>
      <c r="IO1070" s="24"/>
      <c r="IP1070" s="24"/>
      <c r="IQ1070" s="24"/>
      <c r="IR1070" s="24"/>
      <c r="IS1070" s="24"/>
      <c r="IT1070" s="24"/>
      <c r="IU1070" s="24"/>
      <c r="IV1070" s="24"/>
    </row>
    <row r="1071" spans="1:256" s="22" customFormat="1" ht="11.25">
      <c r="A1071" s="24"/>
      <c r="B1071" s="24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  <c r="CK1071" s="24"/>
      <c r="CL1071" s="24"/>
      <c r="CM1071" s="24"/>
      <c r="CN1071" s="24"/>
      <c r="CO1071" s="24"/>
      <c r="CP1071" s="24"/>
      <c r="CQ1071" s="24"/>
      <c r="CR1071" s="24"/>
      <c r="CS1071" s="24"/>
      <c r="CT1071" s="24"/>
      <c r="CU1071" s="24"/>
      <c r="CV1071" s="24"/>
      <c r="CW1071" s="24"/>
      <c r="CX1071" s="24"/>
      <c r="CY1071" s="24"/>
      <c r="CZ1071" s="24"/>
      <c r="DA1071" s="24"/>
      <c r="DB1071" s="24"/>
      <c r="DC1071" s="24"/>
      <c r="DD1071" s="24"/>
      <c r="DE1071" s="24"/>
      <c r="DF1071" s="24"/>
      <c r="DG1071" s="24"/>
      <c r="DH1071" s="24"/>
      <c r="DI1071" s="24"/>
      <c r="DJ1071" s="24"/>
      <c r="DK1071" s="24"/>
      <c r="DL1071" s="24"/>
      <c r="DM1071" s="24"/>
      <c r="DN1071" s="24"/>
      <c r="DO1071" s="24"/>
      <c r="DP1071" s="24"/>
      <c r="DQ1071" s="24"/>
      <c r="DR1071" s="24"/>
      <c r="DS1071" s="24"/>
      <c r="DT1071" s="24"/>
      <c r="DU1071" s="24"/>
      <c r="DV1071" s="24"/>
      <c r="DW1071" s="24"/>
      <c r="DX1071" s="24"/>
      <c r="DY1071" s="24"/>
      <c r="DZ1071" s="24"/>
      <c r="EA1071" s="24"/>
      <c r="EB1071" s="24"/>
      <c r="EC1071" s="24"/>
      <c r="ED1071" s="24"/>
      <c r="EE1071" s="24"/>
      <c r="EF1071" s="24"/>
      <c r="EG1071" s="24"/>
      <c r="EH1071" s="24"/>
      <c r="EI1071" s="24"/>
      <c r="EJ1071" s="24"/>
      <c r="EK1071" s="24"/>
      <c r="EL1071" s="24"/>
      <c r="EM1071" s="24"/>
      <c r="EN1071" s="24"/>
      <c r="EO1071" s="24"/>
      <c r="EP1071" s="24"/>
      <c r="EQ1071" s="24"/>
      <c r="ER1071" s="24"/>
      <c r="ES1071" s="24"/>
      <c r="ET1071" s="24"/>
      <c r="EU1071" s="24"/>
      <c r="EV1071" s="24"/>
      <c r="EW1071" s="24"/>
      <c r="EX1071" s="24"/>
      <c r="EY1071" s="24"/>
      <c r="EZ1071" s="24"/>
      <c r="FA1071" s="24"/>
      <c r="FB1071" s="24"/>
      <c r="FC1071" s="24"/>
      <c r="FD1071" s="24"/>
      <c r="FE1071" s="24"/>
      <c r="FF1071" s="24"/>
      <c r="FG1071" s="24"/>
      <c r="FH1071" s="24"/>
      <c r="FI1071" s="24"/>
      <c r="FJ1071" s="24"/>
      <c r="FK1071" s="24"/>
      <c r="FL1071" s="24"/>
      <c r="FM1071" s="24"/>
      <c r="FN1071" s="24"/>
      <c r="FO1071" s="24"/>
      <c r="FP1071" s="24"/>
      <c r="FQ1071" s="24"/>
      <c r="FR1071" s="24"/>
      <c r="FS1071" s="24"/>
      <c r="FT1071" s="24"/>
      <c r="FU1071" s="24"/>
      <c r="FV1071" s="24"/>
      <c r="FW1071" s="24"/>
      <c r="FX1071" s="24"/>
      <c r="FY1071" s="24"/>
      <c r="FZ1071" s="24"/>
      <c r="GA1071" s="24"/>
      <c r="GB1071" s="24"/>
      <c r="GC1071" s="24"/>
      <c r="GD1071" s="24"/>
      <c r="GE1071" s="24"/>
      <c r="GF1071" s="24"/>
      <c r="GG1071" s="24"/>
      <c r="GH1071" s="24"/>
      <c r="GI1071" s="24"/>
      <c r="GJ1071" s="24"/>
      <c r="GK1071" s="24"/>
      <c r="GL1071" s="24"/>
      <c r="GM1071" s="24"/>
      <c r="GN1071" s="24"/>
      <c r="GO1071" s="24"/>
      <c r="GP1071" s="24"/>
      <c r="GQ1071" s="24"/>
      <c r="GR1071" s="24"/>
      <c r="GS1071" s="24"/>
      <c r="GT1071" s="24"/>
      <c r="GU1071" s="24"/>
      <c r="GV1071" s="24"/>
      <c r="GW1071" s="24"/>
      <c r="GX1071" s="24"/>
      <c r="GY1071" s="24"/>
      <c r="GZ1071" s="24"/>
      <c r="HA1071" s="24"/>
      <c r="HB1071" s="24"/>
      <c r="HC1071" s="24"/>
      <c r="HD1071" s="24"/>
      <c r="HE1071" s="24"/>
      <c r="HF1071" s="24"/>
      <c r="HG1071" s="24"/>
      <c r="HH1071" s="24"/>
      <c r="HI1071" s="24"/>
      <c r="HJ1071" s="24"/>
      <c r="HK1071" s="24"/>
      <c r="HL1071" s="24"/>
      <c r="HM1071" s="24"/>
      <c r="HN1071" s="24"/>
      <c r="HO1071" s="24"/>
      <c r="HP1071" s="24"/>
      <c r="HQ1071" s="24"/>
      <c r="HR1071" s="24"/>
      <c r="HS1071" s="24"/>
      <c r="HT1071" s="24"/>
      <c r="HU1071" s="24"/>
      <c r="HV1071" s="24"/>
      <c r="HW1071" s="24"/>
      <c r="HX1071" s="24"/>
      <c r="HY1071" s="24"/>
      <c r="HZ1071" s="24"/>
      <c r="IA1071" s="24"/>
      <c r="IB1071" s="24"/>
      <c r="IC1071" s="24"/>
      <c r="ID1071" s="24"/>
      <c r="IE1071" s="24"/>
      <c r="IF1071" s="24"/>
      <c r="IG1071" s="24"/>
      <c r="IH1071" s="24"/>
      <c r="II1071" s="24"/>
      <c r="IJ1071" s="24"/>
      <c r="IK1071" s="24"/>
      <c r="IL1071" s="24"/>
      <c r="IM1071" s="24"/>
      <c r="IN1071" s="24"/>
      <c r="IO1071" s="24"/>
      <c r="IP1071" s="24"/>
      <c r="IQ1071" s="24"/>
      <c r="IR1071" s="24"/>
      <c r="IS1071" s="24"/>
      <c r="IT1071" s="24"/>
      <c r="IU1071" s="24"/>
      <c r="IV1071" s="24"/>
    </row>
    <row r="1072" spans="1:256" s="22" customFormat="1" ht="11.25">
      <c r="A1072" s="24"/>
      <c r="B1072" s="24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  <c r="CK1072" s="24"/>
      <c r="CL1072" s="24"/>
      <c r="CM1072" s="24"/>
      <c r="CN1072" s="24"/>
      <c r="CO1072" s="24"/>
      <c r="CP1072" s="24"/>
      <c r="CQ1072" s="24"/>
      <c r="CR1072" s="24"/>
      <c r="CS1072" s="24"/>
      <c r="CT1072" s="24"/>
      <c r="CU1072" s="24"/>
      <c r="CV1072" s="24"/>
      <c r="CW1072" s="24"/>
      <c r="CX1072" s="24"/>
      <c r="CY1072" s="24"/>
      <c r="CZ1072" s="24"/>
      <c r="DA1072" s="24"/>
      <c r="DB1072" s="24"/>
      <c r="DC1072" s="24"/>
      <c r="DD1072" s="24"/>
      <c r="DE1072" s="24"/>
      <c r="DF1072" s="24"/>
      <c r="DG1072" s="24"/>
      <c r="DH1072" s="24"/>
      <c r="DI1072" s="24"/>
      <c r="DJ1072" s="24"/>
      <c r="DK1072" s="24"/>
      <c r="DL1072" s="24"/>
      <c r="DM1072" s="24"/>
      <c r="DN1072" s="24"/>
      <c r="DO1072" s="24"/>
      <c r="DP1072" s="24"/>
      <c r="DQ1072" s="24"/>
      <c r="DR1072" s="24"/>
      <c r="DS1072" s="24"/>
      <c r="DT1072" s="24"/>
      <c r="DU1072" s="24"/>
      <c r="DV1072" s="24"/>
      <c r="DW1072" s="24"/>
      <c r="DX1072" s="24"/>
      <c r="DY1072" s="24"/>
      <c r="DZ1072" s="24"/>
      <c r="EA1072" s="24"/>
      <c r="EB1072" s="24"/>
      <c r="EC1072" s="24"/>
      <c r="ED1072" s="24"/>
      <c r="EE1072" s="24"/>
      <c r="EF1072" s="24"/>
      <c r="EG1072" s="24"/>
      <c r="EH1072" s="24"/>
      <c r="EI1072" s="24"/>
      <c r="EJ1072" s="24"/>
      <c r="EK1072" s="24"/>
      <c r="EL1072" s="24"/>
      <c r="EM1072" s="24"/>
      <c r="EN1072" s="24"/>
      <c r="EO1072" s="24"/>
      <c r="EP1072" s="24"/>
      <c r="EQ1072" s="24"/>
      <c r="ER1072" s="24"/>
      <c r="ES1072" s="24"/>
      <c r="ET1072" s="24"/>
      <c r="EU1072" s="24"/>
      <c r="EV1072" s="24"/>
      <c r="EW1072" s="24"/>
      <c r="EX1072" s="24"/>
      <c r="EY1072" s="24"/>
      <c r="EZ1072" s="24"/>
      <c r="FA1072" s="24"/>
      <c r="FB1072" s="24"/>
      <c r="FC1072" s="24"/>
      <c r="FD1072" s="24"/>
      <c r="FE1072" s="24"/>
      <c r="FF1072" s="24"/>
      <c r="FG1072" s="24"/>
      <c r="FH1072" s="24"/>
      <c r="FI1072" s="24"/>
      <c r="FJ1072" s="24"/>
      <c r="FK1072" s="24"/>
      <c r="FL1072" s="24"/>
      <c r="FM1072" s="24"/>
      <c r="FN1072" s="24"/>
      <c r="FO1072" s="24"/>
      <c r="FP1072" s="24"/>
      <c r="FQ1072" s="24"/>
      <c r="FR1072" s="24"/>
      <c r="FS1072" s="24"/>
      <c r="FT1072" s="24"/>
      <c r="FU1072" s="24"/>
      <c r="FV1072" s="24"/>
      <c r="FW1072" s="24"/>
      <c r="FX1072" s="24"/>
      <c r="FY1072" s="24"/>
      <c r="FZ1072" s="24"/>
      <c r="GA1072" s="24"/>
      <c r="GB1072" s="24"/>
      <c r="GC1072" s="24"/>
      <c r="GD1072" s="24"/>
      <c r="GE1072" s="24"/>
      <c r="GF1072" s="24"/>
      <c r="GG1072" s="24"/>
      <c r="GH1072" s="24"/>
      <c r="GI1072" s="24"/>
      <c r="GJ1072" s="24"/>
      <c r="GK1072" s="24"/>
      <c r="GL1072" s="24"/>
      <c r="GM1072" s="24"/>
      <c r="GN1072" s="24"/>
      <c r="GO1072" s="24"/>
      <c r="GP1072" s="24"/>
      <c r="GQ1072" s="24"/>
      <c r="GR1072" s="24"/>
      <c r="GS1072" s="24"/>
      <c r="GT1072" s="24"/>
      <c r="GU1072" s="24"/>
      <c r="GV1072" s="24"/>
      <c r="GW1072" s="24"/>
      <c r="GX1072" s="24"/>
      <c r="GY1072" s="24"/>
      <c r="GZ1072" s="24"/>
      <c r="HA1072" s="24"/>
      <c r="HB1072" s="24"/>
      <c r="HC1072" s="24"/>
      <c r="HD1072" s="24"/>
      <c r="HE1072" s="24"/>
      <c r="HF1072" s="24"/>
      <c r="HG1072" s="24"/>
      <c r="HH1072" s="24"/>
      <c r="HI1072" s="24"/>
      <c r="HJ1072" s="24"/>
      <c r="HK1072" s="24"/>
      <c r="HL1072" s="24"/>
      <c r="HM1072" s="24"/>
      <c r="HN1072" s="24"/>
      <c r="HO1072" s="24"/>
      <c r="HP1072" s="24"/>
      <c r="HQ1072" s="24"/>
      <c r="HR1072" s="24"/>
      <c r="HS1072" s="24"/>
      <c r="HT1072" s="24"/>
      <c r="HU1072" s="24"/>
      <c r="HV1072" s="24"/>
      <c r="HW1072" s="24"/>
      <c r="HX1072" s="24"/>
      <c r="HY1072" s="24"/>
      <c r="HZ1072" s="24"/>
      <c r="IA1072" s="24"/>
      <c r="IB1072" s="24"/>
      <c r="IC1072" s="24"/>
      <c r="ID1072" s="24"/>
      <c r="IE1072" s="24"/>
      <c r="IF1072" s="24"/>
      <c r="IG1072" s="24"/>
      <c r="IH1072" s="24"/>
      <c r="II1072" s="24"/>
      <c r="IJ1072" s="24"/>
      <c r="IK1072" s="24"/>
      <c r="IL1072" s="24"/>
      <c r="IM1072" s="24"/>
      <c r="IN1072" s="24"/>
      <c r="IO1072" s="24"/>
      <c r="IP1072" s="24"/>
      <c r="IQ1072" s="24"/>
      <c r="IR1072" s="24"/>
      <c r="IS1072" s="24"/>
      <c r="IT1072" s="24"/>
      <c r="IU1072" s="24"/>
      <c r="IV1072" s="24"/>
    </row>
    <row r="1073" spans="1:256" s="22" customFormat="1" ht="11.25">
      <c r="A1073" s="24"/>
      <c r="B1073" s="24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  <c r="CK1073" s="24"/>
      <c r="CL1073" s="24"/>
      <c r="CM1073" s="24"/>
      <c r="CN1073" s="24"/>
      <c r="CO1073" s="24"/>
      <c r="CP1073" s="24"/>
      <c r="CQ1073" s="24"/>
      <c r="CR1073" s="24"/>
      <c r="CS1073" s="24"/>
      <c r="CT1073" s="24"/>
      <c r="CU1073" s="24"/>
      <c r="CV1073" s="24"/>
      <c r="CW1073" s="24"/>
      <c r="CX1073" s="24"/>
      <c r="CY1073" s="24"/>
      <c r="CZ1073" s="24"/>
      <c r="DA1073" s="24"/>
      <c r="DB1073" s="24"/>
      <c r="DC1073" s="24"/>
      <c r="DD1073" s="24"/>
      <c r="DE1073" s="24"/>
      <c r="DF1073" s="24"/>
      <c r="DG1073" s="24"/>
      <c r="DH1073" s="24"/>
      <c r="DI1073" s="24"/>
      <c r="DJ1073" s="24"/>
      <c r="DK1073" s="24"/>
      <c r="DL1073" s="24"/>
      <c r="DM1073" s="24"/>
      <c r="DN1073" s="24"/>
      <c r="DO1073" s="24"/>
      <c r="DP1073" s="24"/>
      <c r="DQ1073" s="24"/>
      <c r="DR1073" s="24"/>
      <c r="DS1073" s="24"/>
      <c r="DT1073" s="24"/>
      <c r="DU1073" s="24"/>
      <c r="DV1073" s="24"/>
      <c r="DW1073" s="24"/>
      <c r="DX1073" s="24"/>
      <c r="DY1073" s="24"/>
      <c r="DZ1073" s="24"/>
      <c r="EA1073" s="24"/>
      <c r="EB1073" s="24"/>
      <c r="EC1073" s="24"/>
      <c r="ED1073" s="24"/>
      <c r="EE1073" s="24"/>
      <c r="EF1073" s="24"/>
      <c r="EG1073" s="24"/>
      <c r="EH1073" s="24"/>
      <c r="EI1073" s="24"/>
      <c r="EJ1073" s="24"/>
      <c r="EK1073" s="24"/>
      <c r="EL1073" s="24"/>
      <c r="EM1073" s="24"/>
      <c r="EN1073" s="24"/>
      <c r="EO1073" s="24"/>
      <c r="EP1073" s="24"/>
      <c r="EQ1073" s="24"/>
      <c r="ER1073" s="24"/>
      <c r="ES1073" s="24"/>
      <c r="ET1073" s="24"/>
      <c r="EU1073" s="24"/>
      <c r="EV1073" s="24"/>
      <c r="EW1073" s="24"/>
      <c r="EX1073" s="24"/>
      <c r="EY1073" s="24"/>
      <c r="EZ1073" s="24"/>
      <c r="FA1073" s="24"/>
      <c r="FB1073" s="24"/>
      <c r="FC1073" s="24"/>
      <c r="FD1073" s="24"/>
      <c r="FE1073" s="24"/>
      <c r="FF1073" s="24"/>
      <c r="FG1073" s="24"/>
      <c r="FH1073" s="24"/>
      <c r="FI1073" s="24"/>
      <c r="FJ1073" s="24"/>
      <c r="FK1073" s="24"/>
      <c r="FL1073" s="24"/>
      <c r="FM1073" s="24"/>
      <c r="FN1073" s="24"/>
      <c r="FO1073" s="24"/>
      <c r="FP1073" s="24"/>
      <c r="FQ1073" s="24"/>
      <c r="FR1073" s="24"/>
      <c r="FS1073" s="24"/>
      <c r="FT1073" s="24"/>
      <c r="FU1073" s="24"/>
      <c r="FV1073" s="24"/>
      <c r="FW1073" s="24"/>
      <c r="FX1073" s="24"/>
      <c r="FY1073" s="24"/>
      <c r="FZ1073" s="24"/>
      <c r="GA1073" s="24"/>
      <c r="GB1073" s="24"/>
      <c r="GC1073" s="24"/>
      <c r="GD1073" s="24"/>
      <c r="GE1073" s="24"/>
      <c r="GF1073" s="24"/>
      <c r="GG1073" s="24"/>
      <c r="GH1073" s="24"/>
      <c r="GI1073" s="24"/>
      <c r="GJ1073" s="24"/>
      <c r="GK1073" s="24"/>
      <c r="GL1073" s="24"/>
      <c r="GM1073" s="24"/>
      <c r="GN1073" s="24"/>
      <c r="GO1073" s="24"/>
      <c r="GP1073" s="24"/>
      <c r="GQ1073" s="24"/>
      <c r="GR1073" s="24"/>
      <c r="GS1073" s="24"/>
      <c r="GT1073" s="24"/>
      <c r="GU1073" s="24"/>
      <c r="GV1073" s="24"/>
      <c r="GW1073" s="24"/>
      <c r="GX1073" s="24"/>
      <c r="GY1073" s="24"/>
      <c r="GZ1073" s="24"/>
      <c r="HA1073" s="24"/>
      <c r="HB1073" s="24"/>
      <c r="HC1073" s="24"/>
      <c r="HD1073" s="24"/>
      <c r="HE1073" s="24"/>
      <c r="HF1073" s="24"/>
      <c r="HG1073" s="24"/>
      <c r="HH1073" s="24"/>
      <c r="HI1073" s="24"/>
      <c r="HJ1073" s="24"/>
      <c r="HK1073" s="24"/>
      <c r="HL1073" s="24"/>
      <c r="HM1073" s="24"/>
      <c r="HN1073" s="24"/>
      <c r="HO1073" s="24"/>
      <c r="HP1073" s="24"/>
      <c r="HQ1073" s="24"/>
      <c r="HR1073" s="24"/>
      <c r="HS1073" s="24"/>
      <c r="HT1073" s="24"/>
      <c r="HU1073" s="24"/>
      <c r="HV1073" s="24"/>
      <c r="HW1073" s="24"/>
      <c r="HX1073" s="24"/>
      <c r="HY1073" s="24"/>
      <c r="HZ1073" s="24"/>
      <c r="IA1073" s="24"/>
      <c r="IB1073" s="24"/>
      <c r="IC1073" s="24"/>
      <c r="ID1073" s="24"/>
      <c r="IE1073" s="24"/>
      <c r="IF1073" s="24"/>
      <c r="IG1073" s="24"/>
      <c r="IH1073" s="24"/>
      <c r="II1073" s="24"/>
      <c r="IJ1073" s="24"/>
      <c r="IK1073" s="24"/>
      <c r="IL1073" s="24"/>
      <c r="IM1073" s="24"/>
      <c r="IN1073" s="24"/>
      <c r="IO1073" s="24"/>
      <c r="IP1073" s="24"/>
      <c r="IQ1073" s="24"/>
      <c r="IR1073" s="24"/>
      <c r="IS1073" s="24"/>
      <c r="IT1073" s="24"/>
      <c r="IU1073" s="24"/>
      <c r="IV1073" s="24"/>
    </row>
    <row r="1074" spans="1:256" s="22" customFormat="1" ht="11.25">
      <c r="A1074" s="24"/>
      <c r="B1074" s="24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  <c r="CH1074" s="24"/>
      <c r="CI1074" s="24"/>
      <c r="CJ1074" s="24"/>
      <c r="CK1074" s="24"/>
      <c r="CL1074" s="24"/>
      <c r="CM1074" s="24"/>
      <c r="CN1074" s="24"/>
      <c r="CO1074" s="24"/>
      <c r="CP1074" s="24"/>
      <c r="CQ1074" s="24"/>
      <c r="CR1074" s="24"/>
      <c r="CS1074" s="24"/>
      <c r="CT1074" s="24"/>
      <c r="CU1074" s="24"/>
      <c r="CV1074" s="24"/>
      <c r="CW1074" s="24"/>
      <c r="CX1074" s="24"/>
      <c r="CY1074" s="24"/>
      <c r="CZ1074" s="24"/>
      <c r="DA1074" s="24"/>
      <c r="DB1074" s="24"/>
      <c r="DC1074" s="24"/>
      <c r="DD1074" s="24"/>
      <c r="DE1074" s="24"/>
      <c r="DF1074" s="24"/>
      <c r="DG1074" s="24"/>
      <c r="DH1074" s="24"/>
      <c r="DI1074" s="24"/>
      <c r="DJ1074" s="24"/>
      <c r="DK1074" s="24"/>
      <c r="DL1074" s="24"/>
      <c r="DM1074" s="24"/>
      <c r="DN1074" s="24"/>
      <c r="DO1074" s="24"/>
      <c r="DP1074" s="24"/>
      <c r="DQ1074" s="24"/>
      <c r="DR1074" s="24"/>
      <c r="DS1074" s="24"/>
      <c r="DT1074" s="24"/>
      <c r="DU1074" s="24"/>
      <c r="DV1074" s="24"/>
      <c r="DW1074" s="24"/>
      <c r="DX1074" s="24"/>
      <c r="DY1074" s="24"/>
      <c r="DZ1074" s="24"/>
      <c r="EA1074" s="24"/>
      <c r="EB1074" s="24"/>
      <c r="EC1074" s="24"/>
      <c r="ED1074" s="24"/>
      <c r="EE1074" s="24"/>
      <c r="EF1074" s="24"/>
      <c r="EG1074" s="24"/>
      <c r="EH1074" s="24"/>
      <c r="EI1074" s="24"/>
      <c r="EJ1074" s="24"/>
      <c r="EK1074" s="24"/>
      <c r="EL1074" s="24"/>
      <c r="EM1074" s="24"/>
      <c r="EN1074" s="24"/>
      <c r="EO1074" s="24"/>
      <c r="EP1074" s="24"/>
      <c r="EQ1074" s="24"/>
      <c r="ER1074" s="24"/>
      <c r="ES1074" s="24"/>
      <c r="ET1074" s="24"/>
      <c r="EU1074" s="24"/>
      <c r="EV1074" s="24"/>
      <c r="EW1074" s="24"/>
      <c r="EX1074" s="24"/>
      <c r="EY1074" s="24"/>
      <c r="EZ1074" s="24"/>
      <c r="FA1074" s="24"/>
      <c r="FB1074" s="24"/>
      <c r="FC1074" s="24"/>
      <c r="FD1074" s="24"/>
      <c r="FE1074" s="24"/>
      <c r="FF1074" s="24"/>
      <c r="FG1074" s="24"/>
      <c r="FH1074" s="24"/>
      <c r="FI1074" s="24"/>
      <c r="FJ1074" s="24"/>
      <c r="FK1074" s="24"/>
      <c r="FL1074" s="24"/>
      <c r="FM1074" s="24"/>
      <c r="FN1074" s="24"/>
      <c r="FO1074" s="24"/>
      <c r="FP1074" s="24"/>
      <c r="FQ1074" s="24"/>
      <c r="FR1074" s="24"/>
      <c r="FS1074" s="24"/>
      <c r="FT1074" s="24"/>
      <c r="FU1074" s="24"/>
      <c r="FV1074" s="24"/>
      <c r="FW1074" s="24"/>
      <c r="FX1074" s="24"/>
      <c r="FY1074" s="24"/>
      <c r="FZ1074" s="24"/>
      <c r="GA1074" s="24"/>
      <c r="GB1074" s="24"/>
      <c r="GC1074" s="24"/>
      <c r="GD1074" s="24"/>
      <c r="GE1074" s="24"/>
      <c r="GF1074" s="24"/>
      <c r="GG1074" s="24"/>
      <c r="GH1074" s="24"/>
      <c r="GI1074" s="24"/>
      <c r="GJ1074" s="24"/>
      <c r="GK1074" s="24"/>
      <c r="GL1074" s="24"/>
      <c r="GM1074" s="24"/>
      <c r="GN1074" s="24"/>
      <c r="GO1074" s="24"/>
      <c r="GP1074" s="24"/>
      <c r="GQ1074" s="24"/>
      <c r="GR1074" s="24"/>
      <c r="GS1074" s="24"/>
      <c r="GT1074" s="24"/>
      <c r="GU1074" s="24"/>
      <c r="GV1074" s="24"/>
      <c r="GW1074" s="24"/>
      <c r="GX1074" s="24"/>
      <c r="GY1074" s="24"/>
      <c r="GZ1074" s="24"/>
      <c r="HA1074" s="24"/>
      <c r="HB1074" s="24"/>
      <c r="HC1074" s="24"/>
      <c r="HD1074" s="24"/>
      <c r="HE1074" s="24"/>
      <c r="HF1074" s="24"/>
      <c r="HG1074" s="24"/>
      <c r="HH1074" s="24"/>
      <c r="HI1074" s="24"/>
      <c r="HJ1074" s="24"/>
      <c r="HK1074" s="24"/>
      <c r="HL1074" s="24"/>
      <c r="HM1074" s="24"/>
      <c r="HN1074" s="24"/>
      <c r="HO1074" s="24"/>
      <c r="HP1074" s="24"/>
      <c r="HQ1074" s="24"/>
      <c r="HR1074" s="24"/>
      <c r="HS1074" s="24"/>
      <c r="HT1074" s="24"/>
      <c r="HU1074" s="24"/>
      <c r="HV1074" s="24"/>
      <c r="HW1074" s="24"/>
      <c r="HX1074" s="24"/>
      <c r="HY1074" s="24"/>
      <c r="HZ1074" s="24"/>
      <c r="IA1074" s="24"/>
      <c r="IB1074" s="24"/>
      <c r="IC1074" s="24"/>
      <c r="ID1074" s="24"/>
      <c r="IE1074" s="24"/>
      <c r="IF1074" s="24"/>
      <c r="IG1074" s="24"/>
      <c r="IH1074" s="24"/>
      <c r="II1074" s="24"/>
      <c r="IJ1074" s="24"/>
      <c r="IK1074" s="24"/>
      <c r="IL1074" s="24"/>
      <c r="IM1074" s="24"/>
      <c r="IN1074" s="24"/>
      <c r="IO1074" s="24"/>
      <c r="IP1074" s="24"/>
      <c r="IQ1074" s="24"/>
      <c r="IR1074" s="24"/>
      <c r="IS1074" s="24"/>
      <c r="IT1074" s="24"/>
      <c r="IU1074" s="24"/>
      <c r="IV1074" s="24"/>
    </row>
    <row r="1075" spans="1:256" s="22" customFormat="1" ht="11.25">
      <c r="A1075" s="24"/>
      <c r="B1075" s="24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  <c r="CH1075" s="24"/>
      <c r="CI1075" s="24"/>
      <c r="CJ1075" s="24"/>
      <c r="CK1075" s="24"/>
      <c r="CL1075" s="24"/>
      <c r="CM1075" s="24"/>
      <c r="CN1075" s="24"/>
      <c r="CO1075" s="24"/>
      <c r="CP1075" s="24"/>
      <c r="CQ1075" s="24"/>
      <c r="CR1075" s="24"/>
      <c r="CS1075" s="24"/>
      <c r="CT1075" s="24"/>
      <c r="CU1075" s="24"/>
      <c r="CV1075" s="24"/>
      <c r="CW1075" s="24"/>
      <c r="CX1075" s="24"/>
      <c r="CY1075" s="24"/>
      <c r="CZ1075" s="24"/>
      <c r="DA1075" s="24"/>
      <c r="DB1075" s="24"/>
      <c r="DC1075" s="24"/>
      <c r="DD1075" s="24"/>
      <c r="DE1075" s="24"/>
      <c r="DF1075" s="24"/>
      <c r="DG1075" s="24"/>
      <c r="DH1075" s="24"/>
      <c r="DI1075" s="24"/>
      <c r="DJ1075" s="24"/>
      <c r="DK1075" s="24"/>
      <c r="DL1075" s="24"/>
      <c r="DM1075" s="24"/>
      <c r="DN1075" s="24"/>
      <c r="DO1075" s="24"/>
      <c r="DP1075" s="24"/>
      <c r="DQ1075" s="24"/>
      <c r="DR1075" s="24"/>
      <c r="DS1075" s="24"/>
      <c r="DT1075" s="24"/>
      <c r="DU1075" s="24"/>
      <c r="DV1075" s="24"/>
      <c r="DW1075" s="24"/>
      <c r="DX1075" s="24"/>
      <c r="DY1075" s="24"/>
      <c r="DZ1075" s="24"/>
      <c r="EA1075" s="24"/>
      <c r="EB1075" s="24"/>
      <c r="EC1075" s="24"/>
      <c r="ED1075" s="24"/>
      <c r="EE1075" s="24"/>
      <c r="EF1075" s="24"/>
      <c r="EG1075" s="24"/>
      <c r="EH1075" s="24"/>
      <c r="EI1075" s="24"/>
      <c r="EJ1075" s="24"/>
      <c r="EK1075" s="24"/>
      <c r="EL1075" s="24"/>
      <c r="EM1075" s="24"/>
      <c r="EN1075" s="24"/>
      <c r="EO1075" s="24"/>
      <c r="EP1075" s="24"/>
      <c r="EQ1075" s="24"/>
      <c r="ER1075" s="24"/>
      <c r="ES1075" s="24"/>
      <c r="ET1075" s="24"/>
      <c r="EU1075" s="24"/>
      <c r="EV1075" s="24"/>
      <c r="EW1075" s="24"/>
      <c r="EX1075" s="24"/>
      <c r="EY1075" s="24"/>
      <c r="EZ1075" s="24"/>
      <c r="FA1075" s="24"/>
      <c r="FB1075" s="24"/>
      <c r="FC1075" s="24"/>
      <c r="FD1075" s="24"/>
      <c r="FE1075" s="24"/>
      <c r="FF1075" s="24"/>
      <c r="FG1075" s="24"/>
      <c r="FH1075" s="24"/>
      <c r="FI1075" s="24"/>
      <c r="FJ1075" s="24"/>
      <c r="FK1075" s="24"/>
      <c r="FL1075" s="24"/>
      <c r="FM1075" s="24"/>
      <c r="FN1075" s="24"/>
      <c r="FO1075" s="24"/>
      <c r="FP1075" s="24"/>
      <c r="FQ1075" s="24"/>
      <c r="FR1075" s="24"/>
      <c r="FS1075" s="24"/>
      <c r="FT1075" s="24"/>
      <c r="FU1075" s="24"/>
      <c r="FV1075" s="24"/>
      <c r="FW1075" s="24"/>
      <c r="FX1075" s="24"/>
      <c r="FY1075" s="24"/>
      <c r="FZ1075" s="24"/>
      <c r="GA1075" s="24"/>
      <c r="GB1075" s="24"/>
      <c r="GC1075" s="24"/>
      <c r="GD1075" s="24"/>
      <c r="GE1075" s="24"/>
      <c r="GF1075" s="24"/>
      <c r="GG1075" s="24"/>
      <c r="GH1075" s="24"/>
      <c r="GI1075" s="24"/>
      <c r="GJ1075" s="24"/>
      <c r="GK1075" s="24"/>
      <c r="GL1075" s="24"/>
      <c r="GM1075" s="24"/>
      <c r="GN1075" s="24"/>
      <c r="GO1075" s="24"/>
      <c r="GP1075" s="24"/>
      <c r="GQ1075" s="24"/>
      <c r="GR1075" s="24"/>
      <c r="GS1075" s="24"/>
      <c r="GT1075" s="24"/>
      <c r="GU1075" s="24"/>
      <c r="GV1075" s="24"/>
      <c r="GW1075" s="24"/>
      <c r="GX1075" s="24"/>
      <c r="GY1075" s="24"/>
      <c r="GZ1075" s="24"/>
      <c r="HA1075" s="24"/>
      <c r="HB1075" s="24"/>
      <c r="HC1075" s="24"/>
      <c r="HD1075" s="24"/>
      <c r="HE1075" s="24"/>
      <c r="HF1075" s="24"/>
      <c r="HG1075" s="24"/>
      <c r="HH1075" s="24"/>
      <c r="HI1075" s="24"/>
      <c r="HJ1075" s="24"/>
      <c r="HK1075" s="24"/>
      <c r="HL1075" s="24"/>
      <c r="HM1075" s="24"/>
      <c r="HN1075" s="24"/>
      <c r="HO1075" s="24"/>
      <c r="HP1075" s="24"/>
      <c r="HQ1075" s="24"/>
      <c r="HR1075" s="24"/>
      <c r="HS1075" s="24"/>
      <c r="HT1075" s="24"/>
      <c r="HU1075" s="24"/>
      <c r="HV1075" s="24"/>
      <c r="HW1075" s="24"/>
      <c r="HX1075" s="24"/>
      <c r="HY1075" s="24"/>
      <c r="HZ1075" s="24"/>
      <c r="IA1075" s="24"/>
      <c r="IB1075" s="24"/>
      <c r="IC1075" s="24"/>
      <c r="ID1075" s="24"/>
      <c r="IE1075" s="24"/>
      <c r="IF1075" s="24"/>
      <c r="IG1075" s="24"/>
      <c r="IH1075" s="24"/>
      <c r="II1075" s="24"/>
      <c r="IJ1075" s="24"/>
      <c r="IK1075" s="24"/>
      <c r="IL1075" s="24"/>
      <c r="IM1075" s="24"/>
      <c r="IN1075" s="24"/>
      <c r="IO1075" s="24"/>
      <c r="IP1075" s="24"/>
      <c r="IQ1075" s="24"/>
      <c r="IR1075" s="24"/>
      <c r="IS1075" s="24"/>
      <c r="IT1075" s="24"/>
      <c r="IU1075" s="24"/>
      <c r="IV1075" s="24"/>
    </row>
    <row r="1076" spans="1:256" s="22" customFormat="1" ht="11.25">
      <c r="A1076" s="24"/>
      <c r="B1076" s="24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  <c r="CH1076" s="24"/>
      <c r="CI1076" s="24"/>
      <c r="CJ1076" s="24"/>
      <c r="CK1076" s="24"/>
      <c r="CL1076" s="24"/>
      <c r="CM1076" s="24"/>
      <c r="CN1076" s="24"/>
      <c r="CO1076" s="24"/>
      <c r="CP1076" s="24"/>
      <c r="CQ1076" s="24"/>
      <c r="CR1076" s="24"/>
      <c r="CS1076" s="24"/>
      <c r="CT1076" s="24"/>
      <c r="CU1076" s="24"/>
      <c r="CV1076" s="24"/>
      <c r="CW1076" s="24"/>
      <c r="CX1076" s="24"/>
      <c r="CY1076" s="24"/>
      <c r="CZ1076" s="24"/>
      <c r="DA1076" s="24"/>
      <c r="DB1076" s="24"/>
      <c r="DC1076" s="24"/>
      <c r="DD1076" s="24"/>
      <c r="DE1076" s="24"/>
      <c r="DF1076" s="24"/>
      <c r="DG1076" s="24"/>
      <c r="DH1076" s="24"/>
      <c r="DI1076" s="24"/>
      <c r="DJ1076" s="24"/>
      <c r="DK1076" s="24"/>
      <c r="DL1076" s="24"/>
      <c r="DM1076" s="24"/>
      <c r="DN1076" s="24"/>
      <c r="DO1076" s="24"/>
      <c r="DP1076" s="24"/>
      <c r="DQ1076" s="24"/>
      <c r="DR1076" s="24"/>
      <c r="DS1076" s="24"/>
      <c r="DT1076" s="24"/>
      <c r="DU1076" s="24"/>
      <c r="DV1076" s="24"/>
      <c r="DW1076" s="24"/>
      <c r="DX1076" s="24"/>
      <c r="DY1076" s="24"/>
      <c r="DZ1076" s="24"/>
      <c r="EA1076" s="24"/>
      <c r="EB1076" s="24"/>
      <c r="EC1076" s="24"/>
      <c r="ED1076" s="24"/>
      <c r="EE1076" s="24"/>
      <c r="EF1076" s="24"/>
      <c r="EG1076" s="24"/>
      <c r="EH1076" s="24"/>
      <c r="EI1076" s="24"/>
      <c r="EJ1076" s="24"/>
      <c r="EK1076" s="24"/>
      <c r="EL1076" s="24"/>
      <c r="EM1076" s="24"/>
      <c r="EN1076" s="24"/>
      <c r="EO1076" s="24"/>
      <c r="EP1076" s="24"/>
      <c r="EQ1076" s="24"/>
      <c r="ER1076" s="24"/>
      <c r="ES1076" s="24"/>
      <c r="ET1076" s="24"/>
      <c r="EU1076" s="24"/>
      <c r="EV1076" s="24"/>
      <c r="EW1076" s="24"/>
      <c r="EX1076" s="24"/>
      <c r="EY1076" s="24"/>
      <c r="EZ1076" s="24"/>
      <c r="FA1076" s="24"/>
      <c r="FB1076" s="24"/>
      <c r="FC1076" s="24"/>
      <c r="FD1076" s="24"/>
      <c r="FE1076" s="24"/>
      <c r="FF1076" s="24"/>
      <c r="FG1076" s="24"/>
      <c r="FH1076" s="24"/>
      <c r="FI1076" s="24"/>
      <c r="FJ1076" s="24"/>
      <c r="FK1076" s="24"/>
      <c r="FL1076" s="24"/>
      <c r="FM1076" s="24"/>
      <c r="FN1076" s="24"/>
      <c r="FO1076" s="24"/>
      <c r="FP1076" s="24"/>
      <c r="FQ1076" s="24"/>
      <c r="FR1076" s="24"/>
      <c r="FS1076" s="24"/>
      <c r="FT1076" s="24"/>
      <c r="FU1076" s="24"/>
      <c r="FV1076" s="24"/>
      <c r="FW1076" s="24"/>
      <c r="FX1076" s="24"/>
      <c r="FY1076" s="24"/>
      <c r="FZ1076" s="24"/>
      <c r="GA1076" s="24"/>
      <c r="GB1076" s="24"/>
      <c r="GC1076" s="24"/>
      <c r="GD1076" s="24"/>
      <c r="GE1076" s="24"/>
      <c r="GF1076" s="24"/>
      <c r="GG1076" s="24"/>
      <c r="GH1076" s="24"/>
      <c r="GI1076" s="24"/>
      <c r="GJ1076" s="24"/>
      <c r="GK1076" s="24"/>
      <c r="GL1076" s="24"/>
      <c r="GM1076" s="24"/>
      <c r="GN1076" s="24"/>
      <c r="GO1076" s="24"/>
      <c r="GP1076" s="24"/>
      <c r="GQ1076" s="24"/>
      <c r="GR1076" s="24"/>
      <c r="GS1076" s="24"/>
      <c r="GT1076" s="24"/>
      <c r="GU1076" s="24"/>
      <c r="GV1076" s="24"/>
      <c r="GW1076" s="24"/>
      <c r="GX1076" s="24"/>
      <c r="GY1076" s="24"/>
      <c r="GZ1076" s="24"/>
      <c r="HA1076" s="24"/>
      <c r="HB1076" s="24"/>
      <c r="HC1076" s="24"/>
      <c r="HD1076" s="24"/>
      <c r="HE1076" s="24"/>
      <c r="HF1076" s="24"/>
      <c r="HG1076" s="24"/>
      <c r="HH1076" s="24"/>
      <c r="HI1076" s="24"/>
      <c r="HJ1076" s="24"/>
      <c r="HK1076" s="24"/>
      <c r="HL1076" s="24"/>
      <c r="HM1076" s="24"/>
      <c r="HN1076" s="24"/>
      <c r="HO1076" s="24"/>
      <c r="HP1076" s="24"/>
      <c r="HQ1076" s="24"/>
      <c r="HR1076" s="24"/>
      <c r="HS1076" s="24"/>
      <c r="HT1076" s="24"/>
      <c r="HU1076" s="24"/>
      <c r="HV1076" s="24"/>
      <c r="HW1076" s="24"/>
      <c r="HX1076" s="24"/>
      <c r="HY1076" s="24"/>
      <c r="HZ1076" s="24"/>
      <c r="IA1076" s="24"/>
      <c r="IB1076" s="24"/>
      <c r="IC1076" s="24"/>
      <c r="ID1076" s="24"/>
      <c r="IE1076" s="24"/>
      <c r="IF1076" s="24"/>
      <c r="IG1076" s="24"/>
      <c r="IH1076" s="24"/>
      <c r="II1076" s="24"/>
      <c r="IJ1076" s="24"/>
      <c r="IK1076" s="24"/>
      <c r="IL1076" s="24"/>
      <c r="IM1076" s="24"/>
      <c r="IN1076" s="24"/>
      <c r="IO1076" s="24"/>
      <c r="IP1076" s="24"/>
      <c r="IQ1076" s="24"/>
      <c r="IR1076" s="24"/>
      <c r="IS1076" s="24"/>
      <c r="IT1076" s="24"/>
      <c r="IU1076" s="24"/>
      <c r="IV1076" s="24"/>
    </row>
    <row r="1077" spans="1:256" s="22" customFormat="1" ht="11.25">
      <c r="A1077" s="24"/>
      <c r="B1077" s="24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  <c r="CH1077" s="24"/>
      <c r="CI1077" s="24"/>
      <c r="CJ1077" s="24"/>
      <c r="CK1077" s="24"/>
      <c r="CL1077" s="24"/>
      <c r="CM1077" s="24"/>
      <c r="CN1077" s="24"/>
      <c r="CO1077" s="24"/>
      <c r="CP1077" s="24"/>
      <c r="CQ1077" s="24"/>
      <c r="CR1077" s="24"/>
      <c r="CS1077" s="24"/>
      <c r="CT1077" s="24"/>
      <c r="CU1077" s="24"/>
      <c r="CV1077" s="24"/>
      <c r="CW1077" s="24"/>
      <c r="CX1077" s="24"/>
      <c r="CY1077" s="24"/>
      <c r="CZ1077" s="24"/>
      <c r="DA1077" s="24"/>
      <c r="DB1077" s="24"/>
      <c r="DC1077" s="24"/>
      <c r="DD1077" s="24"/>
      <c r="DE1077" s="24"/>
      <c r="DF1077" s="24"/>
      <c r="DG1077" s="24"/>
      <c r="DH1077" s="24"/>
      <c r="DI1077" s="24"/>
      <c r="DJ1077" s="24"/>
      <c r="DK1077" s="24"/>
      <c r="DL1077" s="24"/>
      <c r="DM1077" s="24"/>
      <c r="DN1077" s="24"/>
      <c r="DO1077" s="24"/>
      <c r="DP1077" s="24"/>
      <c r="DQ1077" s="24"/>
      <c r="DR1077" s="24"/>
      <c r="DS1077" s="24"/>
      <c r="DT1077" s="24"/>
      <c r="DU1077" s="24"/>
      <c r="DV1077" s="24"/>
      <c r="DW1077" s="24"/>
      <c r="DX1077" s="24"/>
      <c r="DY1077" s="24"/>
      <c r="DZ1077" s="24"/>
      <c r="EA1077" s="24"/>
      <c r="EB1077" s="24"/>
      <c r="EC1077" s="24"/>
      <c r="ED1077" s="24"/>
      <c r="EE1077" s="24"/>
      <c r="EF1077" s="24"/>
      <c r="EG1077" s="24"/>
      <c r="EH1077" s="24"/>
      <c r="EI1077" s="24"/>
      <c r="EJ1077" s="24"/>
      <c r="EK1077" s="24"/>
      <c r="EL1077" s="24"/>
      <c r="EM1077" s="24"/>
      <c r="EN1077" s="24"/>
      <c r="EO1077" s="24"/>
      <c r="EP1077" s="24"/>
      <c r="EQ1077" s="24"/>
      <c r="ER1077" s="24"/>
      <c r="ES1077" s="24"/>
      <c r="ET1077" s="24"/>
      <c r="EU1077" s="24"/>
      <c r="EV1077" s="24"/>
      <c r="EW1077" s="24"/>
      <c r="EX1077" s="24"/>
      <c r="EY1077" s="24"/>
      <c r="EZ1077" s="24"/>
      <c r="FA1077" s="24"/>
      <c r="FB1077" s="24"/>
      <c r="FC1077" s="24"/>
      <c r="FD1077" s="24"/>
      <c r="FE1077" s="24"/>
      <c r="FF1077" s="24"/>
      <c r="FG1077" s="24"/>
      <c r="FH1077" s="24"/>
      <c r="FI1077" s="24"/>
      <c r="FJ1077" s="24"/>
      <c r="FK1077" s="24"/>
      <c r="FL1077" s="24"/>
      <c r="FM1077" s="24"/>
      <c r="FN1077" s="24"/>
      <c r="FO1077" s="24"/>
      <c r="FP1077" s="24"/>
      <c r="FQ1077" s="24"/>
      <c r="FR1077" s="24"/>
      <c r="FS1077" s="24"/>
      <c r="FT1077" s="24"/>
      <c r="FU1077" s="24"/>
      <c r="FV1077" s="24"/>
      <c r="FW1077" s="24"/>
      <c r="FX1077" s="24"/>
      <c r="FY1077" s="24"/>
      <c r="FZ1077" s="24"/>
      <c r="GA1077" s="24"/>
      <c r="GB1077" s="24"/>
      <c r="GC1077" s="24"/>
      <c r="GD1077" s="24"/>
      <c r="GE1077" s="24"/>
      <c r="GF1077" s="24"/>
      <c r="GG1077" s="24"/>
      <c r="GH1077" s="24"/>
      <c r="GI1077" s="24"/>
      <c r="GJ1077" s="24"/>
      <c r="GK1077" s="24"/>
      <c r="GL1077" s="24"/>
      <c r="GM1077" s="24"/>
      <c r="GN1077" s="24"/>
      <c r="GO1077" s="24"/>
      <c r="GP1077" s="24"/>
      <c r="GQ1077" s="24"/>
      <c r="GR1077" s="24"/>
      <c r="GS1077" s="24"/>
      <c r="GT1077" s="24"/>
      <c r="GU1077" s="24"/>
      <c r="GV1077" s="24"/>
      <c r="GW1077" s="24"/>
      <c r="GX1077" s="24"/>
      <c r="GY1077" s="24"/>
      <c r="GZ1077" s="24"/>
      <c r="HA1077" s="24"/>
      <c r="HB1077" s="24"/>
      <c r="HC1077" s="24"/>
      <c r="HD1077" s="24"/>
      <c r="HE1077" s="24"/>
      <c r="HF1077" s="24"/>
      <c r="HG1077" s="24"/>
      <c r="HH1077" s="24"/>
      <c r="HI1077" s="24"/>
      <c r="HJ1077" s="24"/>
      <c r="HK1077" s="24"/>
      <c r="HL1077" s="24"/>
      <c r="HM1077" s="24"/>
      <c r="HN1077" s="24"/>
      <c r="HO1077" s="24"/>
      <c r="HP1077" s="24"/>
      <c r="HQ1077" s="24"/>
      <c r="HR1077" s="24"/>
      <c r="HS1077" s="24"/>
      <c r="HT1077" s="24"/>
      <c r="HU1077" s="24"/>
      <c r="HV1077" s="24"/>
      <c r="HW1077" s="24"/>
      <c r="HX1077" s="24"/>
      <c r="HY1077" s="24"/>
      <c r="HZ1077" s="24"/>
      <c r="IA1077" s="24"/>
      <c r="IB1077" s="24"/>
      <c r="IC1077" s="24"/>
      <c r="ID1077" s="24"/>
      <c r="IE1077" s="24"/>
      <c r="IF1077" s="24"/>
      <c r="IG1077" s="24"/>
      <c r="IH1077" s="24"/>
      <c r="II1077" s="24"/>
      <c r="IJ1077" s="24"/>
      <c r="IK1077" s="24"/>
      <c r="IL1077" s="24"/>
      <c r="IM1077" s="24"/>
      <c r="IN1077" s="24"/>
      <c r="IO1077" s="24"/>
      <c r="IP1077" s="24"/>
      <c r="IQ1077" s="24"/>
      <c r="IR1077" s="24"/>
      <c r="IS1077" s="24"/>
      <c r="IT1077" s="24"/>
      <c r="IU1077" s="24"/>
      <c r="IV1077" s="24"/>
    </row>
    <row r="1078" spans="1:256" s="22" customFormat="1" ht="11.25">
      <c r="A1078" s="24"/>
      <c r="B1078" s="24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  <c r="CH1078" s="24"/>
      <c r="CI1078" s="24"/>
      <c r="CJ1078" s="24"/>
      <c r="CK1078" s="24"/>
      <c r="CL1078" s="24"/>
      <c r="CM1078" s="24"/>
      <c r="CN1078" s="24"/>
      <c r="CO1078" s="24"/>
      <c r="CP1078" s="24"/>
      <c r="CQ1078" s="24"/>
      <c r="CR1078" s="24"/>
      <c r="CS1078" s="24"/>
      <c r="CT1078" s="24"/>
      <c r="CU1078" s="24"/>
      <c r="CV1078" s="24"/>
      <c r="CW1078" s="24"/>
      <c r="CX1078" s="24"/>
      <c r="CY1078" s="24"/>
      <c r="CZ1078" s="24"/>
      <c r="DA1078" s="24"/>
      <c r="DB1078" s="24"/>
      <c r="DC1078" s="24"/>
      <c r="DD1078" s="24"/>
      <c r="DE1078" s="24"/>
      <c r="DF1078" s="24"/>
      <c r="DG1078" s="24"/>
      <c r="DH1078" s="24"/>
      <c r="DI1078" s="24"/>
      <c r="DJ1078" s="24"/>
      <c r="DK1078" s="24"/>
      <c r="DL1078" s="24"/>
      <c r="DM1078" s="24"/>
      <c r="DN1078" s="24"/>
      <c r="DO1078" s="24"/>
      <c r="DP1078" s="24"/>
      <c r="DQ1078" s="24"/>
      <c r="DR1078" s="24"/>
      <c r="DS1078" s="24"/>
      <c r="DT1078" s="24"/>
      <c r="DU1078" s="24"/>
      <c r="DV1078" s="24"/>
      <c r="DW1078" s="24"/>
      <c r="DX1078" s="24"/>
      <c r="DY1078" s="24"/>
      <c r="DZ1078" s="24"/>
      <c r="EA1078" s="24"/>
      <c r="EB1078" s="24"/>
      <c r="EC1078" s="24"/>
      <c r="ED1078" s="24"/>
      <c r="EE1078" s="24"/>
      <c r="EF1078" s="24"/>
      <c r="EG1078" s="24"/>
      <c r="EH1078" s="24"/>
      <c r="EI1078" s="24"/>
      <c r="EJ1078" s="24"/>
      <c r="EK1078" s="24"/>
      <c r="EL1078" s="24"/>
      <c r="EM1078" s="24"/>
      <c r="EN1078" s="24"/>
      <c r="EO1078" s="24"/>
      <c r="EP1078" s="24"/>
      <c r="EQ1078" s="24"/>
      <c r="ER1078" s="24"/>
      <c r="ES1078" s="24"/>
      <c r="ET1078" s="24"/>
      <c r="EU1078" s="24"/>
      <c r="EV1078" s="24"/>
      <c r="EW1078" s="24"/>
      <c r="EX1078" s="24"/>
      <c r="EY1078" s="24"/>
      <c r="EZ1078" s="24"/>
      <c r="FA1078" s="24"/>
      <c r="FB1078" s="24"/>
      <c r="FC1078" s="24"/>
      <c r="FD1078" s="24"/>
      <c r="FE1078" s="24"/>
      <c r="FF1078" s="24"/>
      <c r="FG1078" s="24"/>
      <c r="FH1078" s="24"/>
      <c r="FI1078" s="24"/>
      <c r="FJ1078" s="24"/>
      <c r="FK1078" s="24"/>
      <c r="FL1078" s="24"/>
      <c r="FM1078" s="24"/>
      <c r="FN1078" s="24"/>
      <c r="FO1078" s="24"/>
      <c r="FP1078" s="24"/>
      <c r="FQ1078" s="24"/>
      <c r="FR1078" s="24"/>
      <c r="FS1078" s="24"/>
      <c r="FT1078" s="24"/>
      <c r="FU1078" s="24"/>
      <c r="FV1078" s="24"/>
      <c r="FW1078" s="24"/>
      <c r="FX1078" s="24"/>
      <c r="FY1078" s="24"/>
      <c r="FZ1078" s="24"/>
      <c r="GA1078" s="24"/>
      <c r="GB1078" s="24"/>
      <c r="GC1078" s="24"/>
      <c r="GD1078" s="24"/>
      <c r="GE1078" s="24"/>
      <c r="GF1078" s="24"/>
      <c r="GG1078" s="24"/>
      <c r="GH1078" s="24"/>
      <c r="GI1078" s="24"/>
      <c r="GJ1078" s="24"/>
      <c r="GK1078" s="24"/>
      <c r="GL1078" s="24"/>
      <c r="GM1078" s="24"/>
      <c r="GN1078" s="24"/>
      <c r="GO1078" s="24"/>
      <c r="GP1078" s="24"/>
      <c r="GQ1078" s="24"/>
      <c r="GR1078" s="24"/>
      <c r="GS1078" s="24"/>
      <c r="GT1078" s="24"/>
      <c r="GU1078" s="24"/>
      <c r="GV1078" s="24"/>
      <c r="GW1078" s="24"/>
      <c r="GX1078" s="24"/>
      <c r="GY1078" s="24"/>
      <c r="GZ1078" s="24"/>
      <c r="HA1078" s="24"/>
      <c r="HB1078" s="24"/>
      <c r="HC1078" s="24"/>
      <c r="HD1078" s="24"/>
      <c r="HE1078" s="24"/>
      <c r="HF1078" s="24"/>
      <c r="HG1078" s="24"/>
      <c r="HH1078" s="24"/>
      <c r="HI1078" s="24"/>
      <c r="HJ1078" s="24"/>
      <c r="HK1078" s="24"/>
      <c r="HL1078" s="24"/>
      <c r="HM1078" s="24"/>
      <c r="HN1078" s="24"/>
      <c r="HO1078" s="24"/>
      <c r="HP1078" s="24"/>
      <c r="HQ1078" s="24"/>
      <c r="HR1078" s="24"/>
      <c r="HS1078" s="24"/>
      <c r="HT1078" s="24"/>
      <c r="HU1078" s="24"/>
      <c r="HV1078" s="24"/>
      <c r="HW1078" s="24"/>
      <c r="HX1078" s="24"/>
      <c r="HY1078" s="24"/>
      <c r="HZ1078" s="24"/>
      <c r="IA1078" s="24"/>
      <c r="IB1078" s="24"/>
      <c r="IC1078" s="24"/>
      <c r="ID1078" s="24"/>
      <c r="IE1078" s="24"/>
      <c r="IF1078" s="24"/>
      <c r="IG1078" s="24"/>
      <c r="IH1078" s="24"/>
      <c r="II1078" s="24"/>
      <c r="IJ1078" s="24"/>
      <c r="IK1078" s="24"/>
      <c r="IL1078" s="24"/>
      <c r="IM1078" s="24"/>
      <c r="IN1078" s="24"/>
      <c r="IO1078" s="24"/>
      <c r="IP1078" s="24"/>
      <c r="IQ1078" s="24"/>
      <c r="IR1078" s="24"/>
      <c r="IS1078" s="24"/>
      <c r="IT1078" s="24"/>
      <c r="IU1078" s="24"/>
      <c r="IV1078" s="24"/>
    </row>
    <row r="1079" spans="1:256" s="22" customFormat="1" ht="11.25">
      <c r="A1079" s="24"/>
      <c r="B1079" s="24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  <c r="CH1079" s="24"/>
      <c r="CI1079" s="24"/>
      <c r="CJ1079" s="24"/>
      <c r="CK1079" s="24"/>
      <c r="CL1079" s="24"/>
      <c r="CM1079" s="24"/>
      <c r="CN1079" s="24"/>
      <c r="CO1079" s="24"/>
      <c r="CP1079" s="24"/>
      <c r="CQ1079" s="24"/>
      <c r="CR1079" s="24"/>
      <c r="CS1079" s="24"/>
      <c r="CT1079" s="24"/>
      <c r="CU1079" s="24"/>
      <c r="CV1079" s="24"/>
      <c r="CW1079" s="24"/>
      <c r="CX1079" s="24"/>
      <c r="CY1079" s="24"/>
      <c r="CZ1079" s="24"/>
      <c r="DA1079" s="24"/>
      <c r="DB1079" s="24"/>
      <c r="DC1079" s="24"/>
      <c r="DD1079" s="24"/>
      <c r="DE1079" s="24"/>
      <c r="DF1079" s="24"/>
      <c r="DG1079" s="24"/>
      <c r="DH1079" s="24"/>
      <c r="DI1079" s="24"/>
      <c r="DJ1079" s="24"/>
      <c r="DK1079" s="24"/>
      <c r="DL1079" s="24"/>
      <c r="DM1079" s="24"/>
      <c r="DN1079" s="24"/>
      <c r="DO1079" s="24"/>
      <c r="DP1079" s="24"/>
      <c r="DQ1079" s="24"/>
      <c r="DR1079" s="24"/>
      <c r="DS1079" s="24"/>
      <c r="DT1079" s="24"/>
      <c r="DU1079" s="24"/>
      <c r="DV1079" s="24"/>
      <c r="DW1079" s="24"/>
      <c r="DX1079" s="24"/>
      <c r="DY1079" s="24"/>
      <c r="DZ1079" s="24"/>
      <c r="EA1079" s="24"/>
      <c r="EB1079" s="24"/>
      <c r="EC1079" s="24"/>
      <c r="ED1079" s="24"/>
      <c r="EE1079" s="24"/>
      <c r="EF1079" s="24"/>
      <c r="EG1079" s="24"/>
      <c r="EH1079" s="24"/>
      <c r="EI1079" s="24"/>
      <c r="EJ1079" s="24"/>
      <c r="EK1079" s="24"/>
      <c r="EL1079" s="24"/>
      <c r="EM1079" s="24"/>
      <c r="EN1079" s="24"/>
      <c r="EO1079" s="24"/>
      <c r="EP1079" s="24"/>
      <c r="EQ1079" s="24"/>
      <c r="ER1079" s="24"/>
      <c r="ES1079" s="24"/>
      <c r="ET1079" s="24"/>
      <c r="EU1079" s="24"/>
      <c r="EV1079" s="24"/>
      <c r="EW1079" s="24"/>
      <c r="EX1079" s="24"/>
      <c r="EY1079" s="24"/>
      <c r="EZ1079" s="24"/>
      <c r="FA1079" s="24"/>
      <c r="FB1079" s="24"/>
      <c r="FC1079" s="24"/>
      <c r="FD1079" s="24"/>
      <c r="FE1079" s="24"/>
      <c r="FF1079" s="24"/>
      <c r="FG1079" s="24"/>
      <c r="FH1079" s="24"/>
      <c r="FI1079" s="24"/>
      <c r="FJ1079" s="24"/>
      <c r="FK1079" s="24"/>
      <c r="FL1079" s="24"/>
      <c r="FM1079" s="24"/>
      <c r="FN1079" s="24"/>
      <c r="FO1079" s="24"/>
      <c r="FP1079" s="24"/>
      <c r="FQ1079" s="24"/>
      <c r="FR1079" s="24"/>
      <c r="FS1079" s="24"/>
      <c r="FT1079" s="24"/>
      <c r="FU1079" s="24"/>
      <c r="FV1079" s="24"/>
      <c r="FW1079" s="24"/>
      <c r="FX1079" s="24"/>
      <c r="FY1079" s="24"/>
      <c r="FZ1079" s="24"/>
      <c r="GA1079" s="24"/>
      <c r="GB1079" s="24"/>
      <c r="GC1079" s="24"/>
      <c r="GD1079" s="24"/>
      <c r="GE1079" s="24"/>
      <c r="GF1079" s="24"/>
      <c r="GG1079" s="24"/>
      <c r="GH1079" s="24"/>
      <c r="GI1079" s="24"/>
      <c r="GJ1079" s="24"/>
      <c r="GK1079" s="24"/>
      <c r="GL1079" s="24"/>
      <c r="GM1079" s="24"/>
      <c r="GN1079" s="24"/>
      <c r="GO1079" s="24"/>
      <c r="GP1079" s="24"/>
      <c r="GQ1079" s="24"/>
      <c r="GR1079" s="24"/>
      <c r="GS1079" s="24"/>
      <c r="GT1079" s="24"/>
      <c r="GU1079" s="24"/>
      <c r="GV1079" s="24"/>
      <c r="GW1079" s="24"/>
      <c r="GX1079" s="24"/>
      <c r="GY1079" s="24"/>
      <c r="GZ1079" s="24"/>
      <c r="HA1079" s="24"/>
      <c r="HB1079" s="24"/>
      <c r="HC1079" s="24"/>
      <c r="HD1079" s="24"/>
      <c r="HE1079" s="24"/>
      <c r="HF1079" s="24"/>
      <c r="HG1079" s="24"/>
      <c r="HH1079" s="24"/>
      <c r="HI1079" s="24"/>
      <c r="HJ1079" s="24"/>
      <c r="HK1079" s="24"/>
      <c r="HL1079" s="24"/>
      <c r="HM1079" s="24"/>
      <c r="HN1079" s="24"/>
      <c r="HO1079" s="24"/>
      <c r="HP1079" s="24"/>
      <c r="HQ1079" s="24"/>
      <c r="HR1079" s="24"/>
      <c r="HS1079" s="24"/>
      <c r="HT1079" s="24"/>
      <c r="HU1079" s="24"/>
      <c r="HV1079" s="24"/>
      <c r="HW1079" s="24"/>
      <c r="HX1079" s="24"/>
      <c r="HY1079" s="24"/>
      <c r="HZ1079" s="24"/>
      <c r="IA1079" s="24"/>
      <c r="IB1079" s="24"/>
      <c r="IC1079" s="24"/>
      <c r="ID1079" s="24"/>
      <c r="IE1079" s="24"/>
      <c r="IF1079" s="24"/>
      <c r="IG1079" s="24"/>
      <c r="IH1079" s="24"/>
      <c r="II1079" s="24"/>
      <c r="IJ1079" s="24"/>
      <c r="IK1079" s="24"/>
      <c r="IL1079" s="24"/>
      <c r="IM1079" s="24"/>
      <c r="IN1079" s="24"/>
      <c r="IO1079" s="24"/>
      <c r="IP1079" s="24"/>
      <c r="IQ1079" s="24"/>
      <c r="IR1079" s="24"/>
      <c r="IS1079" s="24"/>
      <c r="IT1079" s="24"/>
      <c r="IU1079" s="24"/>
      <c r="IV1079" s="24"/>
    </row>
    <row r="1080" spans="1:256" s="22" customFormat="1" ht="11.25">
      <c r="A1080" s="24"/>
      <c r="B1080" s="24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  <c r="CH1080" s="24"/>
      <c r="CI1080" s="24"/>
      <c r="CJ1080" s="24"/>
      <c r="CK1080" s="24"/>
      <c r="CL1080" s="24"/>
      <c r="CM1080" s="24"/>
      <c r="CN1080" s="24"/>
      <c r="CO1080" s="24"/>
      <c r="CP1080" s="24"/>
      <c r="CQ1080" s="24"/>
      <c r="CR1080" s="24"/>
      <c r="CS1080" s="24"/>
      <c r="CT1080" s="24"/>
      <c r="CU1080" s="24"/>
      <c r="CV1080" s="24"/>
      <c r="CW1080" s="24"/>
      <c r="CX1080" s="24"/>
      <c r="CY1080" s="24"/>
      <c r="CZ1080" s="24"/>
      <c r="DA1080" s="24"/>
      <c r="DB1080" s="24"/>
      <c r="DC1080" s="24"/>
      <c r="DD1080" s="24"/>
      <c r="DE1080" s="24"/>
      <c r="DF1080" s="24"/>
      <c r="DG1080" s="24"/>
      <c r="DH1080" s="24"/>
      <c r="DI1080" s="24"/>
      <c r="DJ1080" s="24"/>
      <c r="DK1080" s="24"/>
      <c r="DL1080" s="24"/>
      <c r="DM1080" s="24"/>
      <c r="DN1080" s="24"/>
      <c r="DO1080" s="24"/>
      <c r="DP1080" s="24"/>
      <c r="DQ1080" s="24"/>
      <c r="DR1080" s="24"/>
      <c r="DS1080" s="24"/>
      <c r="DT1080" s="24"/>
      <c r="DU1080" s="24"/>
      <c r="DV1080" s="24"/>
      <c r="DW1080" s="24"/>
      <c r="DX1080" s="24"/>
      <c r="DY1080" s="24"/>
      <c r="DZ1080" s="24"/>
      <c r="EA1080" s="24"/>
      <c r="EB1080" s="24"/>
      <c r="EC1080" s="24"/>
      <c r="ED1080" s="24"/>
      <c r="EE1080" s="24"/>
      <c r="EF1080" s="24"/>
      <c r="EG1080" s="24"/>
      <c r="EH1080" s="24"/>
      <c r="EI1080" s="24"/>
      <c r="EJ1080" s="24"/>
      <c r="EK1080" s="24"/>
      <c r="EL1080" s="24"/>
      <c r="EM1080" s="24"/>
      <c r="EN1080" s="24"/>
      <c r="EO1080" s="24"/>
      <c r="EP1080" s="24"/>
      <c r="EQ1080" s="24"/>
      <c r="ER1080" s="24"/>
      <c r="ES1080" s="24"/>
      <c r="ET1080" s="24"/>
      <c r="EU1080" s="24"/>
      <c r="EV1080" s="24"/>
      <c r="EW1080" s="24"/>
      <c r="EX1080" s="24"/>
      <c r="EY1080" s="24"/>
      <c r="EZ1080" s="24"/>
      <c r="FA1080" s="24"/>
      <c r="FB1080" s="24"/>
      <c r="FC1080" s="24"/>
      <c r="FD1080" s="24"/>
      <c r="FE1080" s="24"/>
      <c r="FF1080" s="24"/>
      <c r="FG1080" s="24"/>
      <c r="FH1080" s="24"/>
      <c r="FI1080" s="24"/>
      <c r="FJ1080" s="24"/>
      <c r="FK1080" s="24"/>
      <c r="FL1080" s="24"/>
      <c r="FM1080" s="24"/>
      <c r="FN1080" s="24"/>
      <c r="FO1080" s="24"/>
      <c r="FP1080" s="24"/>
      <c r="FQ1080" s="24"/>
      <c r="FR1080" s="24"/>
      <c r="FS1080" s="24"/>
      <c r="FT1080" s="24"/>
      <c r="FU1080" s="24"/>
      <c r="FV1080" s="24"/>
      <c r="FW1080" s="24"/>
      <c r="FX1080" s="24"/>
      <c r="FY1080" s="24"/>
      <c r="FZ1080" s="24"/>
      <c r="GA1080" s="24"/>
      <c r="GB1080" s="24"/>
      <c r="GC1080" s="24"/>
      <c r="GD1080" s="24"/>
      <c r="GE1080" s="24"/>
      <c r="GF1080" s="24"/>
      <c r="GG1080" s="24"/>
      <c r="GH1080" s="24"/>
      <c r="GI1080" s="24"/>
      <c r="GJ1080" s="24"/>
      <c r="GK1080" s="24"/>
      <c r="GL1080" s="24"/>
      <c r="GM1080" s="24"/>
      <c r="GN1080" s="24"/>
      <c r="GO1080" s="24"/>
      <c r="GP1080" s="24"/>
      <c r="GQ1080" s="24"/>
      <c r="GR1080" s="24"/>
      <c r="GS1080" s="24"/>
      <c r="GT1080" s="24"/>
      <c r="GU1080" s="24"/>
      <c r="GV1080" s="24"/>
      <c r="GW1080" s="24"/>
      <c r="GX1080" s="24"/>
      <c r="GY1080" s="24"/>
      <c r="GZ1080" s="24"/>
      <c r="HA1080" s="24"/>
      <c r="HB1080" s="24"/>
      <c r="HC1080" s="24"/>
      <c r="HD1080" s="24"/>
      <c r="HE1080" s="24"/>
      <c r="HF1080" s="24"/>
      <c r="HG1080" s="24"/>
      <c r="HH1080" s="24"/>
      <c r="HI1080" s="24"/>
      <c r="HJ1080" s="24"/>
      <c r="HK1080" s="24"/>
      <c r="HL1080" s="24"/>
      <c r="HM1080" s="24"/>
      <c r="HN1080" s="24"/>
      <c r="HO1080" s="24"/>
      <c r="HP1080" s="24"/>
      <c r="HQ1080" s="24"/>
      <c r="HR1080" s="24"/>
      <c r="HS1080" s="24"/>
      <c r="HT1080" s="24"/>
      <c r="HU1080" s="24"/>
      <c r="HV1080" s="24"/>
      <c r="HW1080" s="24"/>
      <c r="HX1080" s="24"/>
      <c r="HY1080" s="24"/>
      <c r="HZ1080" s="24"/>
      <c r="IA1080" s="24"/>
      <c r="IB1080" s="24"/>
      <c r="IC1080" s="24"/>
      <c r="ID1080" s="24"/>
      <c r="IE1080" s="24"/>
      <c r="IF1080" s="24"/>
      <c r="IG1080" s="24"/>
      <c r="IH1080" s="24"/>
      <c r="II1080" s="24"/>
      <c r="IJ1080" s="24"/>
      <c r="IK1080" s="24"/>
      <c r="IL1080" s="24"/>
      <c r="IM1080" s="24"/>
      <c r="IN1080" s="24"/>
      <c r="IO1080" s="24"/>
      <c r="IP1080" s="24"/>
      <c r="IQ1080" s="24"/>
      <c r="IR1080" s="24"/>
      <c r="IS1080" s="24"/>
      <c r="IT1080" s="24"/>
      <c r="IU1080" s="24"/>
      <c r="IV1080" s="24"/>
    </row>
    <row r="1081" spans="1:256" s="22" customFormat="1" ht="11.25">
      <c r="A1081" s="24"/>
      <c r="B1081" s="24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  <c r="CH1081" s="24"/>
      <c r="CI1081" s="24"/>
      <c r="CJ1081" s="24"/>
      <c r="CK1081" s="24"/>
      <c r="CL1081" s="24"/>
      <c r="CM1081" s="24"/>
      <c r="CN1081" s="24"/>
      <c r="CO1081" s="24"/>
      <c r="CP1081" s="24"/>
      <c r="CQ1081" s="24"/>
      <c r="CR1081" s="24"/>
      <c r="CS1081" s="24"/>
      <c r="CT1081" s="24"/>
      <c r="CU1081" s="24"/>
      <c r="CV1081" s="24"/>
      <c r="CW1081" s="24"/>
      <c r="CX1081" s="24"/>
      <c r="CY1081" s="24"/>
      <c r="CZ1081" s="24"/>
      <c r="DA1081" s="24"/>
      <c r="DB1081" s="24"/>
      <c r="DC1081" s="24"/>
      <c r="DD1081" s="24"/>
      <c r="DE1081" s="24"/>
      <c r="DF1081" s="24"/>
      <c r="DG1081" s="24"/>
      <c r="DH1081" s="24"/>
      <c r="DI1081" s="24"/>
      <c r="DJ1081" s="24"/>
      <c r="DK1081" s="24"/>
      <c r="DL1081" s="24"/>
      <c r="DM1081" s="24"/>
      <c r="DN1081" s="24"/>
      <c r="DO1081" s="24"/>
      <c r="DP1081" s="24"/>
      <c r="DQ1081" s="24"/>
      <c r="DR1081" s="24"/>
      <c r="DS1081" s="24"/>
      <c r="DT1081" s="24"/>
      <c r="DU1081" s="24"/>
      <c r="DV1081" s="24"/>
      <c r="DW1081" s="24"/>
      <c r="DX1081" s="24"/>
      <c r="DY1081" s="24"/>
      <c r="DZ1081" s="24"/>
      <c r="EA1081" s="24"/>
      <c r="EB1081" s="24"/>
      <c r="EC1081" s="24"/>
      <c r="ED1081" s="24"/>
      <c r="EE1081" s="24"/>
      <c r="EF1081" s="24"/>
      <c r="EG1081" s="24"/>
      <c r="EH1081" s="24"/>
      <c r="EI1081" s="24"/>
      <c r="EJ1081" s="24"/>
      <c r="EK1081" s="24"/>
      <c r="EL1081" s="24"/>
      <c r="EM1081" s="24"/>
      <c r="EN1081" s="24"/>
      <c r="EO1081" s="24"/>
      <c r="EP1081" s="24"/>
      <c r="EQ1081" s="24"/>
      <c r="ER1081" s="24"/>
      <c r="ES1081" s="24"/>
      <c r="ET1081" s="24"/>
      <c r="EU1081" s="24"/>
      <c r="EV1081" s="24"/>
      <c r="EW1081" s="24"/>
      <c r="EX1081" s="24"/>
      <c r="EY1081" s="24"/>
      <c r="EZ1081" s="24"/>
      <c r="FA1081" s="24"/>
      <c r="FB1081" s="24"/>
      <c r="FC1081" s="24"/>
      <c r="FD1081" s="24"/>
      <c r="FE1081" s="24"/>
      <c r="FF1081" s="24"/>
      <c r="FG1081" s="24"/>
      <c r="FH1081" s="24"/>
      <c r="FI1081" s="24"/>
      <c r="FJ1081" s="24"/>
      <c r="FK1081" s="24"/>
      <c r="FL1081" s="24"/>
      <c r="FM1081" s="24"/>
      <c r="FN1081" s="24"/>
      <c r="FO1081" s="24"/>
      <c r="FP1081" s="24"/>
      <c r="FQ1081" s="24"/>
      <c r="FR1081" s="24"/>
      <c r="FS1081" s="24"/>
      <c r="FT1081" s="24"/>
      <c r="FU1081" s="24"/>
      <c r="FV1081" s="24"/>
      <c r="FW1081" s="24"/>
      <c r="FX1081" s="24"/>
      <c r="FY1081" s="24"/>
      <c r="FZ1081" s="24"/>
      <c r="GA1081" s="24"/>
      <c r="GB1081" s="24"/>
      <c r="GC1081" s="24"/>
      <c r="GD1081" s="24"/>
      <c r="GE1081" s="24"/>
      <c r="GF1081" s="24"/>
      <c r="GG1081" s="24"/>
      <c r="GH1081" s="24"/>
      <c r="GI1081" s="24"/>
      <c r="GJ1081" s="24"/>
      <c r="GK1081" s="24"/>
      <c r="GL1081" s="24"/>
      <c r="GM1081" s="24"/>
      <c r="GN1081" s="24"/>
      <c r="GO1081" s="24"/>
      <c r="GP1081" s="24"/>
      <c r="GQ1081" s="24"/>
      <c r="GR1081" s="24"/>
      <c r="GS1081" s="24"/>
      <c r="GT1081" s="24"/>
      <c r="GU1081" s="24"/>
      <c r="GV1081" s="24"/>
      <c r="GW1081" s="24"/>
      <c r="GX1081" s="24"/>
      <c r="GY1081" s="24"/>
      <c r="GZ1081" s="24"/>
      <c r="HA1081" s="24"/>
      <c r="HB1081" s="24"/>
      <c r="HC1081" s="24"/>
      <c r="HD1081" s="24"/>
      <c r="HE1081" s="24"/>
      <c r="HF1081" s="24"/>
      <c r="HG1081" s="24"/>
      <c r="HH1081" s="24"/>
      <c r="HI1081" s="24"/>
      <c r="HJ1081" s="24"/>
      <c r="HK1081" s="24"/>
      <c r="HL1081" s="24"/>
      <c r="HM1081" s="24"/>
      <c r="HN1081" s="24"/>
      <c r="HO1081" s="24"/>
      <c r="HP1081" s="24"/>
      <c r="HQ1081" s="24"/>
      <c r="HR1081" s="24"/>
      <c r="HS1081" s="24"/>
      <c r="HT1081" s="24"/>
      <c r="HU1081" s="24"/>
      <c r="HV1081" s="24"/>
      <c r="HW1081" s="24"/>
      <c r="HX1081" s="24"/>
      <c r="HY1081" s="24"/>
      <c r="HZ1081" s="24"/>
      <c r="IA1081" s="24"/>
      <c r="IB1081" s="24"/>
      <c r="IC1081" s="24"/>
      <c r="ID1081" s="24"/>
      <c r="IE1081" s="24"/>
      <c r="IF1081" s="24"/>
      <c r="IG1081" s="24"/>
      <c r="IH1081" s="24"/>
      <c r="II1081" s="24"/>
      <c r="IJ1081" s="24"/>
      <c r="IK1081" s="24"/>
      <c r="IL1081" s="24"/>
      <c r="IM1081" s="24"/>
      <c r="IN1081" s="24"/>
      <c r="IO1081" s="24"/>
      <c r="IP1081" s="24"/>
      <c r="IQ1081" s="24"/>
      <c r="IR1081" s="24"/>
      <c r="IS1081" s="24"/>
      <c r="IT1081" s="24"/>
      <c r="IU1081" s="24"/>
      <c r="IV1081" s="24"/>
    </row>
    <row r="1082" spans="1:256" s="22" customFormat="1" ht="11.25">
      <c r="A1082" s="24"/>
      <c r="B1082" s="24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  <c r="CH1082" s="24"/>
      <c r="CI1082" s="24"/>
      <c r="CJ1082" s="24"/>
      <c r="CK1082" s="24"/>
      <c r="CL1082" s="24"/>
      <c r="CM1082" s="24"/>
      <c r="CN1082" s="24"/>
      <c r="CO1082" s="24"/>
      <c r="CP1082" s="24"/>
      <c r="CQ1082" s="24"/>
      <c r="CR1082" s="24"/>
      <c r="CS1082" s="24"/>
      <c r="CT1082" s="24"/>
      <c r="CU1082" s="24"/>
      <c r="CV1082" s="24"/>
      <c r="CW1082" s="24"/>
      <c r="CX1082" s="24"/>
      <c r="CY1082" s="24"/>
      <c r="CZ1082" s="24"/>
      <c r="DA1082" s="24"/>
      <c r="DB1082" s="24"/>
      <c r="DC1082" s="24"/>
      <c r="DD1082" s="24"/>
      <c r="DE1082" s="24"/>
      <c r="DF1082" s="24"/>
      <c r="DG1082" s="24"/>
      <c r="DH1082" s="24"/>
      <c r="DI1082" s="24"/>
      <c r="DJ1082" s="24"/>
      <c r="DK1082" s="24"/>
      <c r="DL1082" s="24"/>
      <c r="DM1082" s="24"/>
      <c r="DN1082" s="24"/>
      <c r="DO1082" s="24"/>
      <c r="DP1082" s="24"/>
      <c r="DQ1082" s="24"/>
      <c r="DR1082" s="24"/>
      <c r="DS1082" s="24"/>
      <c r="DT1082" s="24"/>
      <c r="DU1082" s="24"/>
      <c r="DV1082" s="24"/>
      <c r="DW1082" s="24"/>
      <c r="DX1082" s="24"/>
      <c r="DY1082" s="24"/>
      <c r="DZ1082" s="24"/>
      <c r="EA1082" s="24"/>
      <c r="EB1082" s="24"/>
      <c r="EC1082" s="24"/>
      <c r="ED1082" s="24"/>
      <c r="EE1082" s="24"/>
      <c r="EF1082" s="24"/>
      <c r="EG1082" s="24"/>
      <c r="EH1082" s="24"/>
      <c r="EI1082" s="24"/>
      <c r="EJ1082" s="24"/>
      <c r="EK1082" s="24"/>
      <c r="EL1082" s="24"/>
      <c r="EM1082" s="24"/>
      <c r="EN1082" s="24"/>
      <c r="EO1082" s="24"/>
      <c r="EP1082" s="24"/>
      <c r="EQ1082" s="24"/>
      <c r="ER1082" s="24"/>
      <c r="ES1082" s="24"/>
      <c r="ET1082" s="24"/>
      <c r="EU1082" s="24"/>
      <c r="EV1082" s="24"/>
      <c r="EW1082" s="24"/>
      <c r="EX1082" s="24"/>
      <c r="EY1082" s="24"/>
      <c r="EZ1082" s="24"/>
      <c r="FA1082" s="24"/>
      <c r="FB1082" s="24"/>
      <c r="FC1082" s="24"/>
      <c r="FD1082" s="24"/>
      <c r="FE1082" s="24"/>
      <c r="FF1082" s="24"/>
      <c r="FG1082" s="24"/>
      <c r="FH1082" s="24"/>
      <c r="FI1082" s="24"/>
      <c r="FJ1082" s="24"/>
      <c r="FK1082" s="24"/>
      <c r="FL1082" s="24"/>
      <c r="FM1082" s="24"/>
      <c r="FN1082" s="24"/>
      <c r="FO1082" s="24"/>
      <c r="FP1082" s="24"/>
      <c r="FQ1082" s="24"/>
      <c r="FR1082" s="24"/>
      <c r="FS1082" s="24"/>
      <c r="FT1082" s="24"/>
      <c r="FU1082" s="24"/>
      <c r="FV1082" s="24"/>
      <c r="FW1082" s="24"/>
      <c r="FX1082" s="24"/>
      <c r="FY1082" s="24"/>
      <c r="FZ1082" s="24"/>
      <c r="GA1082" s="24"/>
      <c r="GB1082" s="24"/>
      <c r="GC1082" s="24"/>
      <c r="GD1082" s="24"/>
      <c r="GE1082" s="24"/>
      <c r="GF1082" s="24"/>
      <c r="GG1082" s="24"/>
      <c r="GH1082" s="24"/>
      <c r="GI1082" s="24"/>
      <c r="GJ1082" s="24"/>
      <c r="GK1082" s="24"/>
      <c r="GL1082" s="24"/>
      <c r="GM1082" s="24"/>
      <c r="GN1082" s="24"/>
      <c r="GO1082" s="24"/>
      <c r="GP1082" s="24"/>
      <c r="GQ1082" s="24"/>
      <c r="GR1082" s="24"/>
      <c r="GS1082" s="24"/>
      <c r="GT1082" s="24"/>
      <c r="GU1082" s="24"/>
      <c r="GV1082" s="24"/>
      <c r="GW1082" s="24"/>
      <c r="GX1082" s="24"/>
      <c r="GY1082" s="24"/>
      <c r="GZ1082" s="24"/>
      <c r="HA1082" s="24"/>
      <c r="HB1082" s="24"/>
      <c r="HC1082" s="24"/>
      <c r="HD1082" s="24"/>
      <c r="HE1082" s="24"/>
      <c r="HF1082" s="24"/>
      <c r="HG1082" s="24"/>
      <c r="HH1082" s="24"/>
      <c r="HI1082" s="24"/>
      <c r="HJ1082" s="24"/>
      <c r="HK1082" s="24"/>
      <c r="HL1082" s="24"/>
      <c r="HM1082" s="24"/>
      <c r="HN1082" s="24"/>
      <c r="HO1082" s="24"/>
      <c r="HP1082" s="24"/>
      <c r="HQ1082" s="24"/>
      <c r="HR1082" s="24"/>
      <c r="HS1082" s="24"/>
      <c r="HT1082" s="24"/>
      <c r="HU1082" s="24"/>
      <c r="HV1082" s="24"/>
      <c r="HW1082" s="24"/>
      <c r="HX1082" s="24"/>
      <c r="HY1082" s="24"/>
      <c r="HZ1082" s="24"/>
      <c r="IA1082" s="24"/>
      <c r="IB1082" s="24"/>
      <c r="IC1082" s="24"/>
      <c r="ID1082" s="24"/>
      <c r="IE1082" s="24"/>
      <c r="IF1082" s="24"/>
      <c r="IG1082" s="24"/>
      <c r="IH1082" s="24"/>
      <c r="II1082" s="24"/>
      <c r="IJ1082" s="24"/>
      <c r="IK1082" s="24"/>
      <c r="IL1082" s="24"/>
      <c r="IM1082" s="24"/>
      <c r="IN1082" s="24"/>
      <c r="IO1082" s="24"/>
      <c r="IP1082" s="24"/>
      <c r="IQ1082" s="24"/>
      <c r="IR1082" s="24"/>
      <c r="IS1082" s="24"/>
      <c r="IT1082" s="24"/>
      <c r="IU1082" s="24"/>
      <c r="IV1082" s="24"/>
    </row>
    <row r="1083" spans="1:256" s="22" customFormat="1" ht="11.25">
      <c r="A1083" s="24"/>
      <c r="B1083" s="24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  <c r="CH1083" s="24"/>
      <c r="CI1083" s="24"/>
      <c r="CJ1083" s="24"/>
      <c r="CK1083" s="24"/>
      <c r="CL1083" s="24"/>
      <c r="CM1083" s="24"/>
      <c r="CN1083" s="24"/>
      <c r="CO1083" s="24"/>
      <c r="CP1083" s="24"/>
      <c r="CQ1083" s="24"/>
      <c r="CR1083" s="24"/>
      <c r="CS1083" s="24"/>
      <c r="CT1083" s="24"/>
      <c r="CU1083" s="24"/>
      <c r="CV1083" s="24"/>
      <c r="CW1083" s="24"/>
      <c r="CX1083" s="24"/>
      <c r="CY1083" s="24"/>
      <c r="CZ1083" s="24"/>
      <c r="DA1083" s="24"/>
      <c r="DB1083" s="24"/>
      <c r="DC1083" s="24"/>
      <c r="DD1083" s="24"/>
      <c r="DE1083" s="24"/>
      <c r="DF1083" s="24"/>
      <c r="DG1083" s="24"/>
      <c r="DH1083" s="24"/>
      <c r="DI1083" s="24"/>
      <c r="DJ1083" s="24"/>
      <c r="DK1083" s="24"/>
      <c r="DL1083" s="24"/>
      <c r="DM1083" s="24"/>
      <c r="DN1083" s="24"/>
      <c r="DO1083" s="24"/>
      <c r="DP1083" s="24"/>
      <c r="DQ1083" s="24"/>
      <c r="DR1083" s="24"/>
      <c r="DS1083" s="24"/>
      <c r="DT1083" s="24"/>
      <c r="DU1083" s="24"/>
      <c r="DV1083" s="24"/>
      <c r="DW1083" s="24"/>
      <c r="DX1083" s="24"/>
      <c r="DY1083" s="24"/>
      <c r="DZ1083" s="24"/>
      <c r="EA1083" s="24"/>
      <c r="EB1083" s="24"/>
      <c r="EC1083" s="24"/>
      <c r="ED1083" s="24"/>
      <c r="EE1083" s="24"/>
      <c r="EF1083" s="24"/>
      <c r="EG1083" s="24"/>
      <c r="EH1083" s="24"/>
      <c r="EI1083" s="24"/>
      <c r="EJ1083" s="24"/>
      <c r="EK1083" s="24"/>
      <c r="EL1083" s="24"/>
      <c r="EM1083" s="24"/>
      <c r="EN1083" s="24"/>
      <c r="EO1083" s="24"/>
      <c r="EP1083" s="24"/>
      <c r="EQ1083" s="24"/>
      <c r="ER1083" s="24"/>
      <c r="ES1083" s="24"/>
      <c r="ET1083" s="24"/>
      <c r="EU1083" s="24"/>
      <c r="EV1083" s="24"/>
      <c r="EW1083" s="24"/>
      <c r="EX1083" s="24"/>
      <c r="EY1083" s="24"/>
      <c r="EZ1083" s="24"/>
      <c r="FA1083" s="24"/>
      <c r="FB1083" s="24"/>
      <c r="FC1083" s="24"/>
      <c r="FD1083" s="24"/>
      <c r="FE1083" s="24"/>
      <c r="FF1083" s="24"/>
      <c r="FG1083" s="24"/>
      <c r="FH1083" s="24"/>
      <c r="FI1083" s="24"/>
      <c r="FJ1083" s="24"/>
      <c r="FK1083" s="24"/>
      <c r="FL1083" s="24"/>
      <c r="FM1083" s="24"/>
      <c r="FN1083" s="24"/>
      <c r="FO1083" s="24"/>
      <c r="FP1083" s="24"/>
      <c r="FQ1083" s="24"/>
      <c r="FR1083" s="24"/>
      <c r="FS1083" s="24"/>
      <c r="FT1083" s="24"/>
      <c r="FU1083" s="24"/>
      <c r="FV1083" s="24"/>
      <c r="FW1083" s="24"/>
      <c r="FX1083" s="24"/>
      <c r="FY1083" s="24"/>
      <c r="FZ1083" s="24"/>
      <c r="GA1083" s="24"/>
      <c r="GB1083" s="24"/>
      <c r="GC1083" s="24"/>
      <c r="GD1083" s="24"/>
      <c r="GE1083" s="24"/>
      <c r="GF1083" s="24"/>
      <c r="GG1083" s="24"/>
      <c r="GH1083" s="24"/>
      <c r="GI1083" s="24"/>
      <c r="GJ1083" s="24"/>
      <c r="GK1083" s="24"/>
      <c r="GL1083" s="24"/>
      <c r="GM1083" s="24"/>
      <c r="GN1083" s="24"/>
      <c r="GO1083" s="24"/>
      <c r="GP1083" s="24"/>
      <c r="GQ1083" s="24"/>
      <c r="GR1083" s="24"/>
      <c r="GS1083" s="24"/>
      <c r="GT1083" s="24"/>
      <c r="GU1083" s="24"/>
      <c r="GV1083" s="24"/>
      <c r="GW1083" s="24"/>
      <c r="GX1083" s="24"/>
      <c r="GY1083" s="24"/>
      <c r="GZ1083" s="24"/>
      <c r="HA1083" s="24"/>
      <c r="HB1083" s="24"/>
      <c r="HC1083" s="24"/>
      <c r="HD1083" s="24"/>
      <c r="HE1083" s="24"/>
      <c r="HF1083" s="24"/>
      <c r="HG1083" s="24"/>
      <c r="HH1083" s="24"/>
      <c r="HI1083" s="24"/>
      <c r="HJ1083" s="24"/>
      <c r="HK1083" s="24"/>
      <c r="HL1083" s="24"/>
      <c r="HM1083" s="24"/>
      <c r="HN1083" s="24"/>
      <c r="HO1083" s="24"/>
      <c r="HP1083" s="24"/>
      <c r="HQ1083" s="24"/>
      <c r="HR1083" s="24"/>
      <c r="HS1083" s="24"/>
      <c r="HT1083" s="24"/>
      <c r="HU1083" s="24"/>
      <c r="HV1083" s="24"/>
      <c r="HW1083" s="24"/>
      <c r="HX1083" s="24"/>
      <c r="HY1083" s="24"/>
      <c r="HZ1083" s="24"/>
      <c r="IA1083" s="24"/>
      <c r="IB1083" s="24"/>
      <c r="IC1083" s="24"/>
      <c r="ID1083" s="24"/>
      <c r="IE1083" s="24"/>
      <c r="IF1083" s="24"/>
      <c r="IG1083" s="24"/>
      <c r="IH1083" s="24"/>
      <c r="II1083" s="24"/>
      <c r="IJ1083" s="24"/>
      <c r="IK1083" s="24"/>
      <c r="IL1083" s="24"/>
      <c r="IM1083" s="24"/>
      <c r="IN1083" s="24"/>
      <c r="IO1083" s="24"/>
      <c r="IP1083" s="24"/>
      <c r="IQ1083" s="24"/>
      <c r="IR1083" s="24"/>
      <c r="IS1083" s="24"/>
      <c r="IT1083" s="24"/>
      <c r="IU1083" s="24"/>
      <c r="IV1083" s="24"/>
    </row>
    <row r="1084" spans="1:256" s="22" customFormat="1" ht="11.25">
      <c r="A1084" s="24"/>
      <c r="B1084" s="24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  <c r="CH1084" s="24"/>
      <c r="CI1084" s="24"/>
      <c r="CJ1084" s="24"/>
      <c r="CK1084" s="24"/>
      <c r="CL1084" s="24"/>
      <c r="CM1084" s="24"/>
      <c r="CN1084" s="24"/>
      <c r="CO1084" s="24"/>
      <c r="CP1084" s="24"/>
      <c r="CQ1084" s="24"/>
      <c r="CR1084" s="24"/>
      <c r="CS1084" s="24"/>
      <c r="CT1084" s="24"/>
      <c r="CU1084" s="24"/>
      <c r="CV1084" s="24"/>
      <c r="CW1084" s="24"/>
      <c r="CX1084" s="24"/>
      <c r="CY1084" s="24"/>
      <c r="CZ1084" s="24"/>
      <c r="DA1084" s="24"/>
      <c r="DB1084" s="24"/>
      <c r="DC1084" s="24"/>
      <c r="DD1084" s="24"/>
      <c r="DE1084" s="24"/>
      <c r="DF1084" s="24"/>
      <c r="DG1084" s="24"/>
      <c r="DH1084" s="24"/>
      <c r="DI1084" s="24"/>
      <c r="DJ1084" s="24"/>
      <c r="DK1084" s="24"/>
      <c r="DL1084" s="24"/>
      <c r="DM1084" s="24"/>
      <c r="DN1084" s="24"/>
      <c r="DO1084" s="24"/>
      <c r="DP1084" s="24"/>
      <c r="DQ1084" s="24"/>
      <c r="DR1084" s="24"/>
      <c r="DS1084" s="24"/>
      <c r="DT1084" s="24"/>
      <c r="DU1084" s="24"/>
      <c r="DV1084" s="24"/>
      <c r="DW1084" s="24"/>
      <c r="DX1084" s="24"/>
      <c r="DY1084" s="24"/>
      <c r="DZ1084" s="24"/>
      <c r="EA1084" s="24"/>
      <c r="EB1084" s="24"/>
      <c r="EC1084" s="24"/>
      <c r="ED1084" s="24"/>
      <c r="EE1084" s="24"/>
      <c r="EF1084" s="24"/>
      <c r="EG1084" s="24"/>
      <c r="EH1084" s="24"/>
      <c r="EI1084" s="24"/>
      <c r="EJ1084" s="24"/>
      <c r="EK1084" s="24"/>
      <c r="EL1084" s="24"/>
      <c r="EM1084" s="24"/>
      <c r="EN1084" s="24"/>
      <c r="EO1084" s="24"/>
      <c r="EP1084" s="24"/>
      <c r="EQ1084" s="24"/>
      <c r="ER1084" s="24"/>
      <c r="ES1084" s="24"/>
      <c r="ET1084" s="24"/>
      <c r="EU1084" s="24"/>
      <c r="EV1084" s="24"/>
      <c r="EW1084" s="24"/>
      <c r="EX1084" s="24"/>
      <c r="EY1084" s="24"/>
      <c r="EZ1084" s="24"/>
      <c r="FA1084" s="24"/>
      <c r="FB1084" s="24"/>
      <c r="FC1084" s="24"/>
      <c r="FD1084" s="24"/>
      <c r="FE1084" s="24"/>
      <c r="FF1084" s="24"/>
      <c r="FG1084" s="24"/>
      <c r="FH1084" s="24"/>
      <c r="FI1084" s="24"/>
      <c r="FJ1084" s="24"/>
      <c r="FK1084" s="24"/>
      <c r="FL1084" s="24"/>
      <c r="FM1084" s="24"/>
      <c r="FN1084" s="24"/>
      <c r="FO1084" s="24"/>
      <c r="FP1084" s="24"/>
      <c r="FQ1084" s="24"/>
      <c r="FR1084" s="24"/>
      <c r="FS1084" s="24"/>
      <c r="FT1084" s="24"/>
      <c r="FU1084" s="24"/>
      <c r="FV1084" s="24"/>
      <c r="FW1084" s="24"/>
      <c r="FX1084" s="24"/>
      <c r="FY1084" s="24"/>
      <c r="FZ1084" s="24"/>
      <c r="GA1084" s="24"/>
      <c r="GB1084" s="24"/>
      <c r="GC1084" s="24"/>
      <c r="GD1084" s="24"/>
      <c r="GE1084" s="24"/>
      <c r="GF1084" s="24"/>
      <c r="GG1084" s="24"/>
      <c r="GH1084" s="24"/>
      <c r="GI1084" s="24"/>
      <c r="GJ1084" s="24"/>
      <c r="GK1084" s="24"/>
      <c r="GL1084" s="24"/>
      <c r="GM1084" s="24"/>
      <c r="GN1084" s="24"/>
      <c r="GO1084" s="24"/>
      <c r="GP1084" s="24"/>
      <c r="GQ1084" s="24"/>
      <c r="GR1084" s="24"/>
      <c r="GS1084" s="24"/>
      <c r="GT1084" s="24"/>
      <c r="GU1084" s="24"/>
      <c r="GV1084" s="24"/>
      <c r="GW1084" s="24"/>
      <c r="GX1084" s="24"/>
      <c r="GY1084" s="24"/>
      <c r="GZ1084" s="24"/>
      <c r="HA1084" s="24"/>
      <c r="HB1084" s="24"/>
      <c r="HC1084" s="24"/>
      <c r="HD1084" s="24"/>
      <c r="HE1084" s="24"/>
      <c r="HF1084" s="24"/>
      <c r="HG1084" s="24"/>
      <c r="HH1084" s="24"/>
      <c r="HI1084" s="24"/>
      <c r="HJ1084" s="24"/>
      <c r="HK1084" s="24"/>
      <c r="HL1084" s="24"/>
      <c r="HM1084" s="24"/>
      <c r="HN1084" s="24"/>
      <c r="HO1084" s="24"/>
      <c r="HP1084" s="24"/>
      <c r="HQ1084" s="24"/>
      <c r="HR1084" s="24"/>
      <c r="HS1084" s="24"/>
      <c r="HT1084" s="24"/>
      <c r="HU1084" s="24"/>
      <c r="HV1084" s="24"/>
      <c r="HW1084" s="24"/>
      <c r="HX1084" s="24"/>
      <c r="HY1084" s="24"/>
      <c r="HZ1084" s="24"/>
      <c r="IA1084" s="24"/>
      <c r="IB1084" s="24"/>
      <c r="IC1084" s="24"/>
      <c r="ID1084" s="24"/>
      <c r="IE1084" s="24"/>
      <c r="IF1084" s="24"/>
      <c r="IG1084" s="24"/>
      <c r="IH1084" s="24"/>
      <c r="II1084" s="24"/>
      <c r="IJ1084" s="24"/>
      <c r="IK1084" s="24"/>
      <c r="IL1084" s="24"/>
      <c r="IM1084" s="24"/>
      <c r="IN1084" s="24"/>
      <c r="IO1084" s="24"/>
      <c r="IP1084" s="24"/>
      <c r="IQ1084" s="24"/>
      <c r="IR1084" s="24"/>
      <c r="IS1084" s="24"/>
      <c r="IT1084" s="24"/>
      <c r="IU1084" s="24"/>
      <c r="IV1084" s="24"/>
    </row>
    <row r="1085" spans="1:256" s="22" customFormat="1" ht="11.25">
      <c r="A1085" s="24"/>
      <c r="B1085" s="24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  <c r="CH1085" s="24"/>
      <c r="CI1085" s="24"/>
      <c r="CJ1085" s="24"/>
      <c r="CK1085" s="24"/>
      <c r="CL1085" s="24"/>
      <c r="CM1085" s="24"/>
      <c r="CN1085" s="24"/>
      <c r="CO1085" s="24"/>
      <c r="CP1085" s="24"/>
      <c r="CQ1085" s="24"/>
      <c r="CR1085" s="24"/>
      <c r="CS1085" s="24"/>
      <c r="CT1085" s="24"/>
      <c r="CU1085" s="24"/>
      <c r="CV1085" s="24"/>
      <c r="CW1085" s="24"/>
      <c r="CX1085" s="24"/>
      <c r="CY1085" s="24"/>
      <c r="CZ1085" s="24"/>
      <c r="DA1085" s="24"/>
      <c r="DB1085" s="24"/>
      <c r="DC1085" s="24"/>
      <c r="DD1085" s="24"/>
      <c r="DE1085" s="24"/>
      <c r="DF1085" s="24"/>
      <c r="DG1085" s="24"/>
      <c r="DH1085" s="24"/>
      <c r="DI1085" s="24"/>
      <c r="DJ1085" s="24"/>
      <c r="DK1085" s="24"/>
      <c r="DL1085" s="24"/>
      <c r="DM1085" s="24"/>
      <c r="DN1085" s="24"/>
      <c r="DO1085" s="24"/>
      <c r="DP1085" s="24"/>
      <c r="DQ1085" s="24"/>
      <c r="DR1085" s="24"/>
      <c r="DS1085" s="24"/>
      <c r="DT1085" s="24"/>
      <c r="DU1085" s="24"/>
      <c r="DV1085" s="24"/>
      <c r="DW1085" s="24"/>
      <c r="DX1085" s="24"/>
      <c r="DY1085" s="24"/>
      <c r="DZ1085" s="24"/>
      <c r="EA1085" s="24"/>
      <c r="EB1085" s="24"/>
      <c r="EC1085" s="24"/>
      <c r="ED1085" s="24"/>
      <c r="EE1085" s="24"/>
      <c r="EF1085" s="24"/>
      <c r="EG1085" s="24"/>
      <c r="EH1085" s="24"/>
      <c r="EI1085" s="24"/>
      <c r="EJ1085" s="24"/>
      <c r="EK1085" s="24"/>
      <c r="EL1085" s="24"/>
      <c r="EM1085" s="24"/>
      <c r="EN1085" s="24"/>
      <c r="EO1085" s="24"/>
      <c r="EP1085" s="24"/>
      <c r="EQ1085" s="24"/>
      <c r="ER1085" s="24"/>
      <c r="ES1085" s="24"/>
      <c r="ET1085" s="24"/>
      <c r="EU1085" s="24"/>
      <c r="EV1085" s="24"/>
      <c r="EW1085" s="24"/>
      <c r="EX1085" s="24"/>
      <c r="EY1085" s="24"/>
      <c r="EZ1085" s="24"/>
      <c r="FA1085" s="24"/>
      <c r="FB1085" s="24"/>
      <c r="FC1085" s="24"/>
      <c r="FD1085" s="24"/>
      <c r="FE1085" s="24"/>
      <c r="FF1085" s="24"/>
      <c r="FG1085" s="24"/>
      <c r="FH1085" s="24"/>
      <c r="FI1085" s="24"/>
      <c r="FJ1085" s="24"/>
      <c r="FK1085" s="24"/>
      <c r="FL1085" s="24"/>
      <c r="FM1085" s="24"/>
      <c r="FN1085" s="24"/>
      <c r="FO1085" s="24"/>
      <c r="FP1085" s="24"/>
      <c r="FQ1085" s="24"/>
      <c r="FR1085" s="24"/>
      <c r="FS1085" s="24"/>
      <c r="FT1085" s="24"/>
      <c r="FU1085" s="24"/>
      <c r="FV1085" s="24"/>
      <c r="FW1085" s="24"/>
      <c r="FX1085" s="24"/>
      <c r="FY1085" s="24"/>
      <c r="FZ1085" s="24"/>
      <c r="GA1085" s="24"/>
      <c r="GB1085" s="24"/>
      <c r="GC1085" s="24"/>
      <c r="GD1085" s="24"/>
      <c r="GE1085" s="24"/>
      <c r="GF1085" s="24"/>
      <c r="GG1085" s="24"/>
      <c r="GH1085" s="24"/>
      <c r="GI1085" s="24"/>
      <c r="GJ1085" s="24"/>
      <c r="GK1085" s="24"/>
      <c r="GL1085" s="24"/>
      <c r="GM1085" s="24"/>
      <c r="GN1085" s="24"/>
      <c r="GO1085" s="24"/>
      <c r="GP1085" s="24"/>
      <c r="GQ1085" s="24"/>
      <c r="GR1085" s="24"/>
      <c r="GS1085" s="24"/>
      <c r="GT1085" s="24"/>
      <c r="GU1085" s="24"/>
      <c r="GV1085" s="24"/>
      <c r="GW1085" s="24"/>
      <c r="GX1085" s="24"/>
      <c r="GY1085" s="24"/>
      <c r="GZ1085" s="24"/>
      <c r="HA1085" s="24"/>
      <c r="HB1085" s="24"/>
      <c r="HC1085" s="24"/>
      <c r="HD1085" s="24"/>
      <c r="HE1085" s="24"/>
      <c r="HF1085" s="24"/>
      <c r="HG1085" s="24"/>
      <c r="HH1085" s="24"/>
      <c r="HI1085" s="24"/>
      <c r="HJ1085" s="24"/>
      <c r="HK1085" s="24"/>
      <c r="HL1085" s="24"/>
      <c r="HM1085" s="24"/>
      <c r="HN1085" s="24"/>
      <c r="HO1085" s="24"/>
      <c r="HP1085" s="24"/>
      <c r="HQ1085" s="24"/>
      <c r="HR1085" s="24"/>
      <c r="HS1085" s="24"/>
      <c r="HT1085" s="24"/>
      <c r="HU1085" s="24"/>
      <c r="HV1085" s="24"/>
      <c r="HW1085" s="24"/>
      <c r="HX1085" s="24"/>
      <c r="HY1085" s="24"/>
      <c r="HZ1085" s="24"/>
      <c r="IA1085" s="24"/>
      <c r="IB1085" s="24"/>
      <c r="IC1085" s="24"/>
      <c r="ID1085" s="24"/>
      <c r="IE1085" s="24"/>
      <c r="IF1085" s="24"/>
      <c r="IG1085" s="24"/>
      <c r="IH1085" s="24"/>
      <c r="II1085" s="24"/>
      <c r="IJ1085" s="24"/>
      <c r="IK1085" s="24"/>
      <c r="IL1085" s="24"/>
      <c r="IM1085" s="24"/>
      <c r="IN1085" s="24"/>
      <c r="IO1085" s="24"/>
      <c r="IP1085" s="24"/>
      <c r="IQ1085" s="24"/>
      <c r="IR1085" s="24"/>
      <c r="IS1085" s="24"/>
      <c r="IT1085" s="24"/>
      <c r="IU1085" s="24"/>
      <c r="IV1085" s="24"/>
    </row>
    <row r="1086" spans="1:256" s="22" customFormat="1" ht="11.25">
      <c r="A1086" s="24"/>
      <c r="B1086" s="24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  <c r="CH1086" s="24"/>
      <c r="CI1086" s="24"/>
      <c r="CJ1086" s="24"/>
      <c r="CK1086" s="24"/>
      <c r="CL1086" s="24"/>
      <c r="CM1086" s="24"/>
      <c r="CN1086" s="24"/>
      <c r="CO1086" s="24"/>
      <c r="CP1086" s="24"/>
      <c r="CQ1086" s="24"/>
      <c r="CR1086" s="24"/>
      <c r="CS1086" s="24"/>
      <c r="CT1086" s="24"/>
      <c r="CU1086" s="24"/>
      <c r="CV1086" s="24"/>
      <c r="CW1086" s="24"/>
      <c r="CX1086" s="24"/>
      <c r="CY1086" s="24"/>
      <c r="CZ1086" s="24"/>
      <c r="DA1086" s="24"/>
      <c r="DB1086" s="24"/>
      <c r="DC1086" s="24"/>
      <c r="DD1086" s="24"/>
      <c r="DE1086" s="24"/>
      <c r="DF1086" s="24"/>
      <c r="DG1086" s="24"/>
      <c r="DH1086" s="24"/>
      <c r="DI1086" s="24"/>
      <c r="DJ1086" s="24"/>
      <c r="DK1086" s="24"/>
      <c r="DL1086" s="24"/>
      <c r="DM1086" s="24"/>
      <c r="DN1086" s="24"/>
      <c r="DO1086" s="24"/>
      <c r="DP1086" s="24"/>
      <c r="DQ1086" s="24"/>
      <c r="DR1086" s="24"/>
      <c r="DS1086" s="24"/>
      <c r="DT1086" s="24"/>
      <c r="DU1086" s="24"/>
      <c r="DV1086" s="24"/>
      <c r="DW1086" s="24"/>
      <c r="DX1086" s="24"/>
      <c r="DY1086" s="24"/>
      <c r="DZ1086" s="24"/>
      <c r="EA1086" s="24"/>
      <c r="EB1086" s="24"/>
      <c r="EC1086" s="24"/>
      <c r="ED1086" s="24"/>
      <c r="EE1086" s="24"/>
      <c r="EF1086" s="24"/>
      <c r="EG1086" s="24"/>
      <c r="EH1086" s="24"/>
      <c r="EI1086" s="24"/>
      <c r="EJ1086" s="24"/>
      <c r="EK1086" s="24"/>
      <c r="EL1086" s="24"/>
      <c r="EM1086" s="24"/>
      <c r="EN1086" s="24"/>
      <c r="EO1086" s="24"/>
      <c r="EP1086" s="24"/>
      <c r="EQ1086" s="24"/>
      <c r="ER1086" s="24"/>
      <c r="ES1086" s="24"/>
      <c r="ET1086" s="24"/>
      <c r="EU1086" s="24"/>
      <c r="EV1086" s="24"/>
      <c r="EW1086" s="24"/>
      <c r="EX1086" s="24"/>
      <c r="EY1086" s="24"/>
      <c r="EZ1086" s="24"/>
      <c r="FA1086" s="24"/>
      <c r="FB1086" s="24"/>
      <c r="FC1086" s="24"/>
      <c r="FD1086" s="24"/>
      <c r="FE1086" s="24"/>
      <c r="FF1086" s="24"/>
      <c r="FG1086" s="24"/>
      <c r="FH1086" s="24"/>
      <c r="FI1086" s="24"/>
      <c r="FJ1086" s="24"/>
      <c r="FK1086" s="24"/>
      <c r="FL1086" s="24"/>
      <c r="FM1086" s="24"/>
      <c r="FN1086" s="24"/>
      <c r="FO1086" s="24"/>
      <c r="FP1086" s="24"/>
      <c r="FQ1086" s="24"/>
      <c r="FR1086" s="24"/>
      <c r="FS1086" s="24"/>
      <c r="FT1086" s="24"/>
      <c r="FU1086" s="24"/>
      <c r="FV1086" s="24"/>
      <c r="FW1086" s="24"/>
      <c r="FX1086" s="24"/>
      <c r="FY1086" s="24"/>
      <c r="FZ1086" s="24"/>
      <c r="GA1086" s="24"/>
      <c r="GB1086" s="24"/>
      <c r="GC1086" s="24"/>
      <c r="GD1086" s="24"/>
      <c r="GE1086" s="24"/>
      <c r="GF1086" s="24"/>
      <c r="GG1086" s="24"/>
      <c r="GH1086" s="24"/>
      <c r="GI1086" s="24"/>
      <c r="GJ1086" s="24"/>
      <c r="GK1086" s="24"/>
      <c r="GL1086" s="24"/>
      <c r="GM1086" s="24"/>
      <c r="GN1086" s="24"/>
      <c r="GO1086" s="24"/>
      <c r="GP1086" s="24"/>
      <c r="GQ1086" s="24"/>
      <c r="GR1086" s="24"/>
      <c r="GS1086" s="24"/>
      <c r="GT1086" s="24"/>
      <c r="GU1086" s="24"/>
      <c r="GV1086" s="24"/>
      <c r="GW1086" s="24"/>
      <c r="GX1086" s="24"/>
      <c r="GY1086" s="24"/>
      <c r="GZ1086" s="24"/>
      <c r="HA1086" s="24"/>
      <c r="HB1086" s="24"/>
      <c r="HC1086" s="24"/>
      <c r="HD1086" s="24"/>
      <c r="HE1086" s="24"/>
      <c r="HF1086" s="24"/>
      <c r="HG1086" s="24"/>
      <c r="HH1086" s="24"/>
      <c r="HI1086" s="24"/>
      <c r="HJ1086" s="24"/>
      <c r="HK1086" s="24"/>
      <c r="HL1086" s="24"/>
      <c r="HM1086" s="24"/>
      <c r="HN1086" s="24"/>
      <c r="HO1086" s="24"/>
      <c r="HP1086" s="24"/>
      <c r="HQ1086" s="24"/>
      <c r="HR1086" s="24"/>
      <c r="HS1086" s="24"/>
      <c r="HT1086" s="24"/>
      <c r="HU1086" s="24"/>
      <c r="HV1086" s="24"/>
      <c r="HW1086" s="24"/>
      <c r="HX1086" s="24"/>
      <c r="HY1086" s="24"/>
      <c r="HZ1086" s="24"/>
      <c r="IA1086" s="24"/>
      <c r="IB1086" s="24"/>
      <c r="IC1086" s="24"/>
      <c r="ID1086" s="24"/>
      <c r="IE1086" s="24"/>
      <c r="IF1086" s="24"/>
      <c r="IG1086" s="24"/>
      <c r="IH1086" s="24"/>
      <c r="II1086" s="24"/>
      <c r="IJ1086" s="24"/>
      <c r="IK1086" s="24"/>
      <c r="IL1086" s="24"/>
      <c r="IM1086" s="24"/>
      <c r="IN1086" s="24"/>
      <c r="IO1086" s="24"/>
      <c r="IP1086" s="24"/>
      <c r="IQ1086" s="24"/>
      <c r="IR1086" s="24"/>
      <c r="IS1086" s="24"/>
      <c r="IT1086" s="24"/>
      <c r="IU1086" s="24"/>
      <c r="IV1086" s="24"/>
    </row>
    <row r="1087" spans="1:256" s="22" customFormat="1" ht="11.25">
      <c r="A1087" s="24"/>
      <c r="B1087" s="24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  <c r="CH1087" s="24"/>
      <c r="CI1087" s="24"/>
      <c r="CJ1087" s="24"/>
      <c r="CK1087" s="24"/>
      <c r="CL1087" s="24"/>
      <c r="CM1087" s="24"/>
      <c r="CN1087" s="24"/>
      <c r="CO1087" s="24"/>
      <c r="CP1087" s="24"/>
      <c r="CQ1087" s="24"/>
      <c r="CR1087" s="24"/>
      <c r="CS1087" s="24"/>
      <c r="CT1087" s="24"/>
      <c r="CU1087" s="24"/>
      <c r="CV1087" s="24"/>
      <c r="CW1087" s="24"/>
      <c r="CX1087" s="24"/>
      <c r="CY1087" s="24"/>
      <c r="CZ1087" s="24"/>
      <c r="DA1087" s="24"/>
      <c r="DB1087" s="24"/>
      <c r="DC1087" s="24"/>
      <c r="DD1087" s="24"/>
      <c r="DE1087" s="24"/>
      <c r="DF1087" s="24"/>
      <c r="DG1087" s="24"/>
      <c r="DH1087" s="24"/>
      <c r="DI1087" s="24"/>
      <c r="DJ1087" s="24"/>
      <c r="DK1087" s="24"/>
      <c r="DL1087" s="24"/>
      <c r="DM1087" s="24"/>
      <c r="DN1087" s="24"/>
      <c r="DO1087" s="24"/>
      <c r="DP1087" s="24"/>
      <c r="DQ1087" s="24"/>
      <c r="DR1087" s="24"/>
      <c r="DS1087" s="24"/>
      <c r="DT1087" s="24"/>
      <c r="DU1087" s="24"/>
      <c r="DV1087" s="24"/>
      <c r="DW1087" s="24"/>
      <c r="DX1087" s="24"/>
      <c r="DY1087" s="24"/>
      <c r="DZ1087" s="24"/>
      <c r="EA1087" s="24"/>
      <c r="EB1087" s="24"/>
      <c r="EC1087" s="24"/>
      <c r="ED1087" s="24"/>
      <c r="EE1087" s="24"/>
      <c r="EF1087" s="24"/>
      <c r="EG1087" s="24"/>
      <c r="EH1087" s="24"/>
      <c r="EI1087" s="24"/>
      <c r="EJ1087" s="24"/>
      <c r="EK1087" s="24"/>
      <c r="EL1087" s="24"/>
      <c r="EM1087" s="24"/>
      <c r="EN1087" s="24"/>
      <c r="EO1087" s="24"/>
      <c r="EP1087" s="24"/>
      <c r="EQ1087" s="24"/>
      <c r="ER1087" s="24"/>
      <c r="ES1087" s="24"/>
      <c r="ET1087" s="24"/>
      <c r="EU1087" s="24"/>
      <c r="EV1087" s="24"/>
      <c r="EW1087" s="24"/>
      <c r="EX1087" s="24"/>
      <c r="EY1087" s="24"/>
      <c r="EZ1087" s="24"/>
      <c r="FA1087" s="24"/>
      <c r="FB1087" s="24"/>
      <c r="FC1087" s="24"/>
      <c r="FD1087" s="24"/>
      <c r="FE1087" s="24"/>
      <c r="FF1087" s="24"/>
      <c r="FG1087" s="24"/>
      <c r="FH1087" s="24"/>
      <c r="FI1087" s="24"/>
      <c r="FJ1087" s="24"/>
      <c r="FK1087" s="24"/>
      <c r="FL1087" s="24"/>
      <c r="FM1087" s="24"/>
      <c r="FN1087" s="24"/>
      <c r="FO1087" s="24"/>
      <c r="FP1087" s="24"/>
      <c r="FQ1087" s="24"/>
      <c r="FR1087" s="24"/>
      <c r="FS1087" s="24"/>
      <c r="FT1087" s="24"/>
      <c r="FU1087" s="24"/>
      <c r="FV1087" s="24"/>
      <c r="FW1087" s="24"/>
      <c r="FX1087" s="24"/>
      <c r="FY1087" s="24"/>
      <c r="FZ1087" s="24"/>
      <c r="GA1087" s="24"/>
      <c r="GB1087" s="24"/>
      <c r="GC1087" s="24"/>
      <c r="GD1087" s="24"/>
      <c r="GE1087" s="24"/>
      <c r="GF1087" s="24"/>
      <c r="GG1087" s="24"/>
      <c r="GH1087" s="24"/>
      <c r="GI1087" s="24"/>
      <c r="GJ1087" s="24"/>
      <c r="GK1087" s="24"/>
      <c r="GL1087" s="24"/>
      <c r="GM1087" s="24"/>
      <c r="GN1087" s="24"/>
      <c r="GO1087" s="24"/>
      <c r="GP1087" s="24"/>
      <c r="GQ1087" s="24"/>
      <c r="GR1087" s="24"/>
      <c r="GS1087" s="24"/>
      <c r="GT1087" s="24"/>
      <c r="GU1087" s="24"/>
      <c r="GV1087" s="24"/>
      <c r="GW1087" s="24"/>
      <c r="GX1087" s="24"/>
      <c r="GY1087" s="24"/>
      <c r="GZ1087" s="24"/>
      <c r="HA1087" s="24"/>
      <c r="HB1087" s="24"/>
      <c r="HC1087" s="24"/>
      <c r="HD1087" s="24"/>
      <c r="HE1087" s="24"/>
      <c r="HF1087" s="24"/>
      <c r="HG1087" s="24"/>
      <c r="HH1087" s="24"/>
      <c r="HI1087" s="24"/>
      <c r="HJ1087" s="24"/>
      <c r="HK1087" s="24"/>
      <c r="HL1087" s="24"/>
      <c r="HM1087" s="24"/>
      <c r="HN1087" s="24"/>
      <c r="HO1087" s="24"/>
      <c r="HP1087" s="24"/>
      <c r="HQ1087" s="24"/>
      <c r="HR1087" s="24"/>
      <c r="HS1087" s="24"/>
      <c r="HT1087" s="24"/>
      <c r="HU1087" s="24"/>
      <c r="HV1087" s="24"/>
      <c r="HW1087" s="24"/>
      <c r="HX1087" s="24"/>
      <c r="HY1087" s="24"/>
      <c r="HZ1087" s="24"/>
      <c r="IA1087" s="24"/>
      <c r="IB1087" s="24"/>
      <c r="IC1087" s="24"/>
      <c r="ID1087" s="24"/>
      <c r="IE1087" s="24"/>
      <c r="IF1087" s="24"/>
      <c r="IG1087" s="24"/>
      <c r="IH1087" s="24"/>
      <c r="II1087" s="24"/>
      <c r="IJ1087" s="24"/>
      <c r="IK1087" s="24"/>
      <c r="IL1087" s="24"/>
      <c r="IM1087" s="24"/>
      <c r="IN1087" s="24"/>
      <c r="IO1087" s="24"/>
      <c r="IP1087" s="24"/>
      <c r="IQ1087" s="24"/>
      <c r="IR1087" s="24"/>
      <c r="IS1087" s="24"/>
      <c r="IT1087" s="24"/>
      <c r="IU1087" s="24"/>
      <c r="IV1087" s="24"/>
    </row>
    <row r="1088" spans="1:256" s="22" customFormat="1" ht="11.25">
      <c r="A1088" s="24"/>
      <c r="B1088" s="24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  <c r="CH1088" s="24"/>
      <c r="CI1088" s="24"/>
      <c r="CJ1088" s="24"/>
      <c r="CK1088" s="24"/>
      <c r="CL1088" s="24"/>
      <c r="CM1088" s="24"/>
      <c r="CN1088" s="24"/>
      <c r="CO1088" s="24"/>
      <c r="CP1088" s="24"/>
      <c r="CQ1088" s="24"/>
      <c r="CR1088" s="24"/>
      <c r="CS1088" s="24"/>
      <c r="CT1088" s="24"/>
      <c r="CU1088" s="24"/>
      <c r="CV1088" s="24"/>
      <c r="CW1088" s="24"/>
      <c r="CX1088" s="24"/>
      <c r="CY1088" s="24"/>
      <c r="CZ1088" s="24"/>
      <c r="DA1088" s="24"/>
      <c r="DB1088" s="24"/>
      <c r="DC1088" s="24"/>
      <c r="DD1088" s="24"/>
      <c r="DE1088" s="24"/>
      <c r="DF1088" s="24"/>
      <c r="DG1088" s="24"/>
      <c r="DH1088" s="24"/>
      <c r="DI1088" s="24"/>
      <c r="DJ1088" s="24"/>
      <c r="DK1088" s="24"/>
      <c r="DL1088" s="24"/>
      <c r="DM1088" s="24"/>
      <c r="DN1088" s="24"/>
      <c r="DO1088" s="24"/>
      <c r="DP1088" s="24"/>
      <c r="DQ1088" s="24"/>
      <c r="DR1088" s="24"/>
      <c r="DS1088" s="24"/>
      <c r="DT1088" s="24"/>
      <c r="DU1088" s="24"/>
      <c r="DV1088" s="24"/>
      <c r="DW1088" s="24"/>
      <c r="DX1088" s="24"/>
      <c r="DY1088" s="24"/>
      <c r="DZ1088" s="24"/>
      <c r="EA1088" s="24"/>
      <c r="EB1088" s="24"/>
      <c r="EC1088" s="24"/>
      <c r="ED1088" s="24"/>
      <c r="EE1088" s="24"/>
      <c r="EF1088" s="24"/>
      <c r="EG1088" s="24"/>
      <c r="EH1088" s="24"/>
      <c r="EI1088" s="24"/>
      <c r="EJ1088" s="24"/>
      <c r="EK1088" s="24"/>
      <c r="EL1088" s="24"/>
      <c r="EM1088" s="24"/>
      <c r="EN1088" s="24"/>
      <c r="EO1088" s="24"/>
      <c r="EP1088" s="24"/>
      <c r="EQ1088" s="24"/>
      <c r="ER1088" s="24"/>
      <c r="ES1088" s="24"/>
      <c r="ET1088" s="24"/>
      <c r="EU1088" s="24"/>
      <c r="EV1088" s="24"/>
      <c r="EW1088" s="24"/>
      <c r="EX1088" s="24"/>
      <c r="EY1088" s="24"/>
      <c r="EZ1088" s="24"/>
      <c r="FA1088" s="24"/>
      <c r="FB1088" s="24"/>
      <c r="FC1088" s="24"/>
      <c r="FD1088" s="24"/>
      <c r="FE1088" s="24"/>
      <c r="FF1088" s="24"/>
      <c r="FG1088" s="24"/>
      <c r="FH1088" s="24"/>
      <c r="FI1088" s="24"/>
      <c r="FJ1088" s="24"/>
      <c r="FK1088" s="24"/>
      <c r="FL1088" s="24"/>
      <c r="FM1088" s="24"/>
      <c r="FN1088" s="24"/>
      <c r="FO1088" s="24"/>
      <c r="FP1088" s="24"/>
      <c r="FQ1088" s="24"/>
      <c r="FR1088" s="24"/>
      <c r="FS1088" s="24"/>
      <c r="FT1088" s="24"/>
      <c r="FU1088" s="24"/>
      <c r="FV1088" s="24"/>
      <c r="FW1088" s="24"/>
      <c r="FX1088" s="24"/>
      <c r="FY1088" s="24"/>
      <c r="FZ1088" s="24"/>
      <c r="GA1088" s="24"/>
      <c r="GB1088" s="24"/>
      <c r="GC1088" s="24"/>
      <c r="GD1088" s="24"/>
      <c r="GE1088" s="24"/>
      <c r="GF1088" s="24"/>
      <c r="GG1088" s="24"/>
      <c r="GH1088" s="24"/>
      <c r="GI1088" s="24"/>
      <c r="GJ1088" s="24"/>
      <c r="GK1088" s="24"/>
      <c r="GL1088" s="24"/>
      <c r="GM1088" s="24"/>
      <c r="GN1088" s="24"/>
      <c r="GO1088" s="24"/>
      <c r="GP1088" s="24"/>
      <c r="GQ1088" s="24"/>
      <c r="GR1088" s="24"/>
      <c r="GS1088" s="24"/>
      <c r="GT1088" s="24"/>
      <c r="GU1088" s="24"/>
      <c r="GV1088" s="24"/>
      <c r="GW1088" s="24"/>
      <c r="GX1088" s="24"/>
      <c r="GY1088" s="24"/>
      <c r="GZ1088" s="24"/>
      <c r="HA1088" s="24"/>
      <c r="HB1088" s="24"/>
      <c r="HC1088" s="24"/>
      <c r="HD1088" s="24"/>
      <c r="HE1088" s="24"/>
      <c r="HF1088" s="24"/>
      <c r="HG1088" s="24"/>
      <c r="HH1088" s="24"/>
      <c r="HI1088" s="24"/>
      <c r="HJ1088" s="24"/>
      <c r="HK1088" s="24"/>
      <c r="HL1088" s="24"/>
      <c r="HM1088" s="24"/>
      <c r="HN1088" s="24"/>
      <c r="HO1088" s="24"/>
      <c r="HP1088" s="24"/>
      <c r="HQ1088" s="24"/>
      <c r="HR1088" s="24"/>
      <c r="HS1088" s="24"/>
      <c r="HT1088" s="24"/>
      <c r="HU1088" s="24"/>
      <c r="HV1088" s="24"/>
      <c r="HW1088" s="24"/>
      <c r="HX1088" s="24"/>
      <c r="HY1088" s="24"/>
      <c r="HZ1088" s="24"/>
      <c r="IA1088" s="24"/>
      <c r="IB1088" s="24"/>
      <c r="IC1088" s="24"/>
      <c r="ID1088" s="24"/>
      <c r="IE1088" s="24"/>
      <c r="IF1088" s="24"/>
      <c r="IG1088" s="24"/>
      <c r="IH1088" s="24"/>
      <c r="II1088" s="24"/>
      <c r="IJ1088" s="24"/>
      <c r="IK1088" s="24"/>
      <c r="IL1088" s="24"/>
      <c r="IM1088" s="24"/>
      <c r="IN1088" s="24"/>
      <c r="IO1088" s="24"/>
      <c r="IP1088" s="24"/>
      <c r="IQ1088" s="24"/>
      <c r="IR1088" s="24"/>
      <c r="IS1088" s="24"/>
      <c r="IT1088" s="24"/>
      <c r="IU1088" s="24"/>
      <c r="IV1088" s="24"/>
    </row>
    <row r="1089" spans="1:256" s="22" customFormat="1" ht="11.25">
      <c r="A1089" s="24"/>
      <c r="B1089" s="24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  <c r="CH1089" s="24"/>
      <c r="CI1089" s="24"/>
      <c r="CJ1089" s="24"/>
      <c r="CK1089" s="24"/>
      <c r="CL1089" s="24"/>
      <c r="CM1089" s="24"/>
      <c r="CN1089" s="24"/>
      <c r="CO1089" s="24"/>
      <c r="CP1089" s="24"/>
      <c r="CQ1089" s="24"/>
      <c r="CR1089" s="24"/>
      <c r="CS1089" s="24"/>
      <c r="CT1089" s="24"/>
      <c r="CU1089" s="24"/>
      <c r="CV1089" s="24"/>
      <c r="CW1089" s="24"/>
      <c r="CX1089" s="24"/>
      <c r="CY1089" s="24"/>
      <c r="CZ1089" s="24"/>
      <c r="DA1089" s="24"/>
      <c r="DB1089" s="24"/>
      <c r="DC1089" s="24"/>
      <c r="DD1089" s="24"/>
      <c r="DE1089" s="24"/>
      <c r="DF1089" s="24"/>
      <c r="DG1089" s="24"/>
      <c r="DH1089" s="24"/>
      <c r="DI1089" s="24"/>
      <c r="DJ1089" s="24"/>
      <c r="DK1089" s="24"/>
      <c r="DL1089" s="24"/>
      <c r="DM1089" s="24"/>
      <c r="DN1089" s="24"/>
      <c r="DO1089" s="24"/>
      <c r="DP1089" s="24"/>
      <c r="DQ1089" s="24"/>
      <c r="DR1089" s="24"/>
      <c r="DS1089" s="24"/>
      <c r="DT1089" s="24"/>
      <c r="DU1089" s="24"/>
      <c r="DV1089" s="24"/>
      <c r="DW1089" s="24"/>
      <c r="DX1089" s="24"/>
      <c r="DY1089" s="24"/>
      <c r="DZ1089" s="24"/>
      <c r="EA1089" s="24"/>
      <c r="EB1089" s="24"/>
      <c r="EC1089" s="24"/>
      <c r="ED1089" s="24"/>
      <c r="EE1089" s="24"/>
      <c r="EF1089" s="24"/>
      <c r="EG1089" s="24"/>
      <c r="EH1089" s="24"/>
      <c r="EI1089" s="24"/>
      <c r="EJ1089" s="24"/>
      <c r="EK1089" s="24"/>
      <c r="EL1089" s="24"/>
      <c r="EM1089" s="24"/>
      <c r="EN1089" s="24"/>
      <c r="EO1089" s="24"/>
      <c r="EP1089" s="24"/>
      <c r="EQ1089" s="24"/>
      <c r="ER1089" s="24"/>
      <c r="ES1089" s="24"/>
      <c r="ET1089" s="24"/>
      <c r="EU1089" s="24"/>
      <c r="EV1089" s="24"/>
      <c r="EW1089" s="24"/>
      <c r="EX1089" s="24"/>
      <c r="EY1089" s="24"/>
      <c r="EZ1089" s="24"/>
      <c r="FA1089" s="24"/>
      <c r="FB1089" s="24"/>
      <c r="FC1089" s="24"/>
      <c r="FD1089" s="24"/>
      <c r="FE1089" s="24"/>
      <c r="FF1089" s="24"/>
      <c r="FG1089" s="24"/>
      <c r="FH1089" s="24"/>
      <c r="FI1089" s="24"/>
      <c r="FJ1089" s="24"/>
      <c r="FK1089" s="24"/>
      <c r="FL1089" s="24"/>
      <c r="FM1089" s="24"/>
      <c r="FN1089" s="24"/>
      <c r="FO1089" s="24"/>
      <c r="FP1089" s="24"/>
      <c r="FQ1089" s="24"/>
      <c r="FR1089" s="24"/>
      <c r="FS1089" s="24"/>
      <c r="FT1089" s="24"/>
      <c r="FU1089" s="24"/>
      <c r="FV1089" s="24"/>
      <c r="FW1089" s="24"/>
      <c r="FX1089" s="24"/>
      <c r="FY1089" s="24"/>
      <c r="FZ1089" s="24"/>
      <c r="GA1089" s="24"/>
      <c r="GB1089" s="24"/>
      <c r="GC1089" s="24"/>
      <c r="GD1089" s="24"/>
      <c r="GE1089" s="24"/>
      <c r="GF1089" s="24"/>
      <c r="GG1089" s="24"/>
      <c r="GH1089" s="24"/>
      <c r="GI1089" s="24"/>
      <c r="GJ1089" s="24"/>
      <c r="GK1089" s="24"/>
      <c r="GL1089" s="24"/>
      <c r="GM1089" s="24"/>
      <c r="GN1089" s="24"/>
      <c r="GO1089" s="24"/>
      <c r="GP1089" s="24"/>
      <c r="GQ1089" s="24"/>
      <c r="GR1089" s="24"/>
      <c r="GS1089" s="24"/>
      <c r="GT1089" s="24"/>
      <c r="GU1089" s="24"/>
      <c r="GV1089" s="24"/>
      <c r="GW1089" s="24"/>
      <c r="GX1089" s="24"/>
      <c r="GY1089" s="24"/>
      <c r="GZ1089" s="24"/>
      <c r="HA1089" s="24"/>
      <c r="HB1089" s="24"/>
      <c r="HC1089" s="24"/>
      <c r="HD1089" s="24"/>
      <c r="HE1089" s="24"/>
      <c r="HF1089" s="24"/>
      <c r="HG1089" s="24"/>
      <c r="HH1089" s="24"/>
      <c r="HI1089" s="24"/>
      <c r="HJ1089" s="24"/>
      <c r="HK1089" s="24"/>
      <c r="HL1089" s="24"/>
      <c r="HM1089" s="24"/>
      <c r="HN1089" s="24"/>
      <c r="HO1089" s="24"/>
      <c r="HP1089" s="24"/>
      <c r="HQ1089" s="24"/>
      <c r="HR1089" s="24"/>
      <c r="HS1089" s="24"/>
      <c r="HT1089" s="24"/>
      <c r="HU1089" s="24"/>
      <c r="HV1089" s="24"/>
      <c r="HW1089" s="24"/>
      <c r="HX1089" s="24"/>
      <c r="HY1089" s="24"/>
      <c r="HZ1089" s="24"/>
      <c r="IA1089" s="24"/>
      <c r="IB1089" s="24"/>
      <c r="IC1089" s="24"/>
      <c r="ID1089" s="24"/>
      <c r="IE1089" s="24"/>
      <c r="IF1089" s="24"/>
      <c r="IG1089" s="24"/>
      <c r="IH1089" s="24"/>
      <c r="II1089" s="24"/>
      <c r="IJ1089" s="24"/>
      <c r="IK1089" s="24"/>
      <c r="IL1089" s="24"/>
      <c r="IM1089" s="24"/>
      <c r="IN1089" s="24"/>
      <c r="IO1089" s="24"/>
      <c r="IP1089" s="24"/>
      <c r="IQ1089" s="24"/>
      <c r="IR1089" s="24"/>
      <c r="IS1089" s="24"/>
      <c r="IT1089" s="24"/>
      <c r="IU1089" s="24"/>
      <c r="IV1089" s="24"/>
    </row>
    <row r="1090" spans="1:256" s="22" customFormat="1" ht="11.25">
      <c r="A1090" s="24"/>
      <c r="B1090" s="24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  <c r="CH1090" s="24"/>
      <c r="CI1090" s="24"/>
      <c r="CJ1090" s="24"/>
      <c r="CK1090" s="24"/>
      <c r="CL1090" s="24"/>
      <c r="CM1090" s="24"/>
      <c r="CN1090" s="24"/>
      <c r="CO1090" s="24"/>
      <c r="CP1090" s="24"/>
      <c r="CQ1090" s="24"/>
      <c r="CR1090" s="24"/>
      <c r="CS1090" s="24"/>
      <c r="CT1090" s="24"/>
      <c r="CU1090" s="24"/>
      <c r="CV1090" s="24"/>
      <c r="CW1090" s="24"/>
      <c r="CX1090" s="24"/>
      <c r="CY1090" s="24"/>
      <c r="CZ1090" s="24"/>
      <c r="DA1090" s="24"/>
      <c r="DB1090" s="24"/>
      <c r="DC1090" s="24"/>
      <c r="DD1090" s="24"/>
      <c r="DE1090" s="24"/>
      <c r="DF1090" s="24"/>
      <c r="DG1090" s="24"/>
      <c r="DH1090" s="24"/>
      <c r="DI1090" s="24"/>
      <c r="DJ1090" s="24"/>
      <c r="DK1090" s="24"/>
      <c r="DL1090" s="24"/>
      <c r="DM1090" s="24"/>
      <c r="DN1090" s="24"/>
      <c r="DO1090" s="24"/>
      <c r="DP1090" s="24"/>
      <c r="DQ1090" s="24"/>
      <c r="DR1090" s="24"/>
      <c r="DS1090" s="24"/>
      <c r="DT1090" s="24"/>
      <c r="DU1090" s="24"/>
      <c r="DV1090" s="24"/>
      <c r="DW1090" s="24"/>
      <c r="DX1090" s="24"/>
      <c r="DY1090" s="24"/>
      <c r="DZ1090" s="24"/>
      <c r="EA1090" s="24"/>
      <c r="EB1090" s="24"/>
      <c r="EC1090" s="24"/>
      <c r="ED1090" s="24"/>
      <c r="EE1090" s="24"/>
      <c r="EF1090" s="24"/>
      <c r="EG1090" s="24"/>
      <c r="EH1090" s="24"/>
      <c r="EI1090" s="24"/>
      <c r="EJ1090" s="24"/>
      <c r="EK1090" s="24"/>
      <c r="EL1090" s="24"/>
      <c r="EM1090" s="24"/>
      <c r="EN1090" s="24"/>
      <c r="EO1090" s="24"/>
      <c r="EP1090" s="24"/>
      <c r="EQ1090" s="24"/>
      <c r="ER1090" s="24"/>
      <c r="ES1090" s="24"/>
      <c r="ET1090" s="24"/>
      <c r="EU1090" s="24"/>
      <c r="EV1090" s="24"/>
      <c r="EW1090" s="24"/>
      <c r="EX1090" s="24"/>
      <c r="EY1090" s="24"/>
      <c r="EZ1090" s="24"/>
      <c r="FA1090" s="24"/>
      <c r="FB1090" s="24"/>
      <c r="FC1090" s="24"/>
      <c r="FD1090" s="24"/>
      <c r="FE1090" s="24"/>
      <c r="FF1090" s="24"/>
      <c r="FG1090" s="24"/>
      <c r="FH1090" s="24"/>
      <c r="FI1090" s="24"/>
      <c r="FJ1090" s="24"/>
      <c r="FK1090" s="24"/>
      <c r="FL1090" s="24"/>
      <c r="FM1090" s="24"/>
      <c r="FN1090" s="24"/>
      <c r="FO1090" s="24"/>
      <c r="FP1090" s="24"/>
      <c r="FQ1090" s="24"/>
      <c r="FR1090" s="24"/>
      <c r="FS1090" s="24"/>
      <c r="FT1090" s="24"/>
      <c r="FU1090" s="24"/>
      <c r="FV1090" s="24"/>
      <c r="FW1090" s="24"/>
      <c r="FX1090" s="24"/>
      <c r="FY1090" s="24"/>
      <c r="FZ1090" s="24"/>
      <c r="GA1090" s="24"/>
      <c r="GB1090" s="24"/>
      <c r="GC1090" s="24"/>
      <c r="GD1090" s="24"/>
      <c r="GE1090" s="24"/>
      <c r="GF1090" s="24"/>
      <c r="GG1090" s="24"/>
      <c r="GH1090" s="24"/>
      <c r="GI1090" s="24"/>
      <c r="GJ1090" s="24"/>
      <c r="GK1090" s="24"/>
      <c r="GL1090" s="24"/>
      <c r="GM1090" s="24"/>
      <c r="GN1090" s="24"/>
      <c r="GO1090" s="24"/>
      <c r="GP1090" s="24"/>
      <c r="GQ1090" s="24"/>
      <c r="GR1090" s="24"/>
      <c r="GS1090" s="24"/>
      <c r="GT1090" s="24"/>
      <c r="GU1090" s="24"/>
      <c r="GV1090" s="24"/>
      <c r="GW1090" s="24"/>
      <c r="GX1090" s="24"/>
      <c r="GY1090" s="24"/>
      <c r="GZ1090" s="24"/>
      <c r="HA1090" s="24"/>
      <c r="HB1090" s="24"/>
      <c r="HC1090" s="24"/>
      <c r="HD1090" s="24"/>
      <c r="HE1090" s="24"/>
      <c r="HF1090" s="24"/>
      <c r="HG1090" s="24"/>
      <c r="HH1090" s="24"/>
      <c r="HI1090" s="24"/>
      <c r="HJ1090" s="24"/>
      <c r="HK1090" s="24"/>
      <c r="HL1090" s="24"/>
      <c r="HM1090" s="24"/>
      <c r="HN1090" s="24"/>
      <c r="HO1090" s="24"/>
      <c r="HP1090" s="24"/>
      <c r="HQ1090" s="24"/>
      <c r="HR1090" s="24"/>
      <c r="HS1090" s="24"/>
      <c r="HT1090" s="24"/>
      <c r="HU1090" s="24"/>
      <c r="HV1090" s="24"/>
      <c r="HW1090" s="24"/>
      <c r="HX1090" s="24"/>
      <c r="HY1090" s="24"/>
      <c r="HZ1090" s="24"/>
      <c r="IA1090" s="24"/>
      <c r="IB1090" s="24"/>
      <c r="IC1090" s="24"/>
      <c r="ID1090" s="24"/>
      <c r="IE1090" s="24"/>
      <c r="IF1090" s="24"/>
      <c r="IG1090" s="24"/>
      <c r="IH1090" s="24"/>
      <c r="II1090" s="24"/>
      <c r="IJ1090" s="24"/>
      <c r="IK1090" s="24"/>
      <c r="IL1090" s="24"/>
      <c r="IM1090" s="24"/>
      <c r="IN1090" s="24"/>
      <c r="IO1090" s="24"/>
      <c r="IP1090" s="24"/>
      <c r="IQ1090" s="24"/>
      <c r="IR1090" s="24"/>
      <c r="IS1090" s="24"/>
      <c r="IT1090" s="24"/>
      <c r="IU1090" s="24"/>
      <c r="IV1090" s="24"/>
    </row>
    <row r="1091" spans="1:256" s="22" customFormat="1" ht="11.25">
      <c r="A1091" s="24"/>
      <c r="B1091" s="24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  <c r="CH1091" s="24"/>
      <c r="CI1091" s="24"/>
      <c r="CJ1091" s="24"/>
      <c r="CK1091" s="24"/>
      <c r="CL1091" s="24"/>
      <c r="CM1091" s="24"/>
      <c r="CN1091" s="24"/>
      <c r="CO1091" s="24"/>
      <c r="CP1091" s="24"/>
      <c r="CQ1091" s="24"/>
      <c r="CR1091" s="24"/>
      <c r="CS1091" s="24"/>
      <c r="CT1091" s="24"/>
      <c r="CU1091" s="24"/>
      <c r="CV1091" s="24"/>
      <c r="CW1091" s="24"/>
      <c r="CX1091" s="24"/>
      <c r="CY1091" s="24"/>
      <c r="CZ1091" s="24"/>
      <c r="DA1091" s="24"/>
      <c r="DB1091" s="24"/>
      <c r="DC1091" s="24"/>
      <c r="DD1091" s="24"/>
      <c r="DE1091" s="24"/>
      <c r="DF1091" s="24"/>
      <c r="DG1091" s="24"/>
      <c r="DH1091" s="24"/>
      <c r="DI1091" s="24"/>
      <c r="DJ1091" s="24"/>
      <c r="DK1091" s="24"/>
      <c r="DL1091" s="24"/>
      <c r="DM1091" s="24"/>
      <c r="DN1091" s="24"/>
      <c r="DO1091" s="24"/>
      <c r="DP1091" s="24"/>
      <c r="DQ1091" s="24"/>
      <c r="DR1091" s="24"/>
      <c r="DS1091" s="24"/>
      <c r="DT1091" s="24"/>
      <c r="DU1091" s="24"/>
      <c r="DV1091" s="24"/>
      <c r="DW1091" s="24"/>
      <c r="DX1091" s="24"/>
      <c r="DY1091" s="24"/>
      <c r="DZ1091" s="24"/>
      <c r="EA1091" s="24"/>
      <c r="EB1091" s="24"/>
      <c r="EC1091" s="24"/>
      <c r="ED1091" s="24"/>
      <c r="EE1091" s="24"/>
      <c r="EF1091" s="24"/>
      <c r="EG1091" s="24"/>
      <c r="EH1091" s="24"/>
      <c r="EI1091" s="24"/>
      <c r="EJ1091" s="24"/>
      <c r="EK1091" s="24"/>
      <c r="EL1091" s="24"/>
      <c r="EM1091" s="24"/>
      <c r="EN1091" s="24"/>
      <c r="EO1091" s="24"/>
      <c r="EP1091" s="24"/>
      <c r="EQ1091" s="24"/>
      <c r="ER1091" s="24"/>
      <c r="ES1091" s="24"/>
      <c r="ET1091" s="24"/>
      <c r="EU1091" s="24"/>
      <c r="EV1091" s="24"/>
      <c r="EW1091" s="24"/>
      <c r="EX1091" s="24"/>
      <c r="EY1091" s="24"/>
      <c r="EZ1091" s="24"/>
      <c r="FA1091" s="24"/>
      <c r="FB1091" s="24"/>
      <c r="FC1091" s="24"/>
      <c r="FD1091" s="24"/>
      <c r="FE1091" s="24"/>
      <c r="FF1091" s="24"/>
      <c r="FG1091" s="24"/>
      <c r="FH1091" s="24"/>
      <c r="FI1091" s="24"/>
      <c r="FJ1091" s="24"/>
      <c r="FK1091" s="24"/>
      <c r="FL1091" s="24"/>
      <c r="FM1091" s="24"/>
      <c r="FN1091" s="24"/>
      <c r="FO1091" s="24"/>
      <c r="FP1091" s="24"/>
      <c r="FQ1091" s="24"/>
      <c r="FR1091" s="24"/>
      <c r="FS1091" s="24"/>
      <c r="FT1091" s="24"/>
      <c r="FU1091" s="24"/>
      <c r="FV1091" s="24"/>
      <c r="FW1091" s="24"/>
      <c r="FX1091" s="24"/>
      <c r="FY1091" s="24"/>
      <c r="FZ1091" s="24"/>
      <c r="GA1091" s="24"/>
      <c r="GB1091" s="24"/>
      <c r="GC1091" s="24"/>
      <c r="GD1091" s="24"/>
      <c r="GE1091" s="24"/>
      <c r="GF1091" s="24"/>
      <c r="GG1091" s="24"/>
      <c r="GH1091" s="24"/>
      <c r="GI1091" s="24"/>
      <c r="GJ1091" s="24"/>
      <c r="GK1091" s="24"/>
      <c r="GL1091" s="24"/>
      <c r="GM1091" s="24"/>
      <c r="GN1091" s="24"/>
      <c r="GO1091" s="24"/>
      <c r="GP1091" s="24"/>
      <c r="GQ1091" s="24"/>
      <c r="GR1091" s="24"/>
      <c r="GS1091" s="24"/>
      <c r="GT1091" s="24"/>
      <c r="GU1091" s="24"/>
      <c r="GV1091" s="24"/>
      <c r="GW1091" s="24"/>
      <c r="GX1091" s="24"/>
      <c r="GY1091" s="24"/>
      <c r="GZ1091" s="24"/>
      <c r="HA1091" s="24"/>
      <c r="HB1091" s="24"/>
      <c r="HC1091" s="24"/>
      <c r="HD1091" s="24"/>
      <c r="HE1091" s="24"/>
      <c r="HF1091" s="24"/>
      <c r="HG1091" s="24"/>
      <c r="HH1091" s="24"/>
      <c r="HI1091" s="24"/>
      <c r="HJ1091" s="24"/>
      <c r="HK1091" s="24"/>
      <c r="HL1091" s="24"/>
      <c r="HM1091" s="24"/>
      <c r="HN1091" s="24"/>
      <c r="HO1091" s="24"/>
      <c r="HP1091" s="24"/>
      <c r="HQ1091" s="24"/>
      <c r="HR1091" s="24"/>
      <c r="HS1091" s="24"/>
      <c r="HT1091" s="24"/>
      <c r="HU1091" s="24"/>
      <c r="HV1091" s="24"/>
      <c r="HW1091" s="24"/>
      <c r="HX1091" s="24"/>
      <c r="HY1091" s="24"/>
      <c r="HZ1091" s="24"/>
      <c r="IA1091" s="24"/>
      <c r="IB1091" s="24"/>
      <c r="IC1091" s="24"/>
      <c r="ID1091" s="24"/>
      <c r="IE1091" s="24"/>
      <c r="IF1091" s="24"/>
      <c r="IG1091" s="24"/>
      <c r="IH1091" s="24"/>
      <c r="II1091" s="24"/>
      <c r="IJ1091" s="24"/>
      <c r="IK1091" s="24"/>
      <c r="IL1091" s="24"/>
      <c r="IM1091" s="24"/>
      <c r="IN1091" s="24"/>
      <c r="IO1091" s="24"/>
      <c r="IP1091" s="24"/>
      <c r="IQ1091" s="24"/>
      <c r="IR1091" s="24"/>
      <c r="IS1091" s="24"/>
      <c r="IT1091" s="24"/>
      <c r="IU1091" s="24"/>
      <c r="IV1091" s="24"/>
    </row>
    <row r="1092" spans="1:256" s="22" customFormat="1" ht="11.25">
      <c r="A1092" s="24"/>
      <c r="B1092" s="24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  <c r="CH1092" s="24"/>
      <c r="CI1092" s="24"/>
      <c r="CJ1092" s="24"/>
      <c r="CK1092" s="24"/>
      <c r="CL1092" s="24"/>
      <c r="CM1092" s="24"/>
      <c r="CN1092" s="24"/>
      <c r="CO1092" s="24"/>
      <c r="CP1092" s="24"/>
      <c r="CQ1092" s="24"/>
      <c r="CR1092" s="24"/>
      <c r="CS1092" s="24"/>
      <c r="CT1092" s="24"/>
      <c r="CU1092" s="24"/>
      <c r="CV1092" s="24"/>
      <c r="CW1092" s="24"/>
      <c r="CX1092" s="24"/>
      <c r="CY1092" s="24"/>
      <c r="CZ1092" s="24"/>
      <c r="DA1092" s="24"/>
      <c r="DB1092" s="24"/>
      <c r="DC1092" s="24"/>
      <c r="DD1092" s="24"/>
      <c r="DE1092" s="24"/>
      <c r="DF1092" s="24"/>
      <c r="DG1092" s="24"/>
      <c r="DH1092" s="24"/>
      <c r="DI1092" s="24"/>
      <c r="DJ1092" s="24"/>
      <c r="DK1092" s="24"/>
      <c r="DL1092" s="24"/>
      <c r="DM1092" s="24"/>
      <c r="DN1092" s="24"/>
      <c r="DO1092" s="24"/>
      <c r="DP1092" s="24"/>
      <c r="DQ1092" s="24"/>
      <c r="DR1092" s="24"/>
      <c r="DS1092" s="24"/>
      <c r="DT1092" s="24"/>
      <c r="DU1092" s="24"/>
      <c r="DV1092" s="24"/>
      <c r="DW1092" s="24"/>
      <c r="DX1092" s="24"/>
      <c r="DY1092" s="24"/>
      <c r="DZ1092" s="24"/>
      <c r="EA1092" s="24"/>
      <c r="EB1092" s="24"/>
      <c r="EC1092" s="24"/>
      <c r="ED1092" s="24"/>
      <c r="EE1092" s="24"/>
      <c r="EF1092" s="24"/>
      <c r="EG1092" s="24"/>
      <c r="EH1092" s="24"/>
      <c r="EI1092" s="24"/>
      <c r="EJ1092" s="24"/>
      <c r="EK1092" s="24"/>
      <c r="EL1092" s="24"/>
      <c r="EM1092" s="24"/>
      <c r="EN1092" s="24"/>
      <c r="EO1092" s="24"/>
      <c r="EP1092" s="24"/>
      <c r="EQ1092" s="24"/>
      <c r="ER1092" s="24"/>
      <c r="ES1092" s="24"/>
      <c r="ET1092" s="24"/>
      <c r="EU1092" s="24"/>
      <c r="EV1092" s="24"/>
      <c r="EW1092" s="24"/>
      <c r="EX1092" s="24"/>
      <c r="EY1092" s="24"/>
      <c r="EZ1092" s="24"/>
      <c r="FA1092" s="24"/>
      <c r="FB1092" s="24"/>
      <c r="FC1092" s="24"/>
      <c r="FD1092" s="24"/>
      <c r="FE1092" s="24"/>
      <c r="FF1092" s="24"/>
      <c r="FG1092" s="24"/>
      <c r="FH1092" s="24"/>
      <c r="FI1092" s="24"/>
      <c r="FJ1092" s="24"/>
      <c r="FK1092" s="24"/>
      <c r="FL1092" s="24"/>
      <c r="FM1092" s="24"/>
      <c r="FN1092" s="24"/>
      <c r="FO1092" s="24"/>
      <c r="FP1092" s="24"/>
      <c r="FQ1092" s="24"/>
      <c r="FR1092" s="24"/>
      <c r="FS1092" s="24"/>
      <c r="FT1092" s="24"/>
      <c r="FU1092" s="24"/>
      <c r="FV1092" s="24"/>
      <c r="FW1092" s="24"/>
      <c r="FX1092" s="24"/>
      <c r="FY1092" s="24"/>
      <c r="FZ1092" s="24"/>
      <c r="GA1092" s="24"/>
      <c r="GB1092" s="24"/>
      <c r="GC1092" s="24"/>
      <c r="GD1092" s="24"/>
      <c r="GE1092" s="24"/>
      <c r="GF1092" s="24"/>
      <c r="GG1092" s="24"/>
      <c r="GH1092" s="24"/>
      <c r="GI1092" s="24"/>
      <c r="GJ1092" s="24"/>
      <c r="GK1092" s="24"/>
      <c r="GL1092" s="24"/>
      <c r="GM1092" s="24"/>
      <c r="GN1092" s="24"/>
      <c r="GO1092" s="24"/>
      <c r="GP1092" s="24"/>
      <c r="GQ1092" s="24"/>
      <c r="GR1092" s="24"/>
      <c r="GS1092" s="24"/>
      <c r="GT1092" s="24"/>
      <c r="GU1092" s="24"/>
      <c r="GV1092" s="24"/>
      <c r="GW1092" s="24"/>
      <c r="GX1092" s="24"/>
      <c r="GY1092" s="24"/>
      <c r="GZ1092" s="24"/>
      <c r="HA1092" s="24"/>
      <c r="HB1092" s="24"/>
      <c r="HC1092" s="24"/>
      <c r="HD1092" s="24"/>
      <c r="HE1092" s="24"/>
      <c r="HF1092" s="24"/>
      <c r="HG1092" s="24"/>
      <c r="HH1092" s="24"/>
      <c r="HI1092" s="24"/>
      <c r="HJ1092" s="24"/>
      <c r="HK1092" s="24"/>
      <c r="HL1092" s="24"/>
      <c r="HM1092" s="24"/>
      <c r="HN1092" s="24"/>
      <c r="HO1092" s="24"/>
      <c r="HP1092" s="24"/>
      <c r="HQ1092" s="24"/>
      <c r="HR1092" s="24"/>
      <c r="HS1092" s="24"/>
      <c r="HT1092" s="24"/>
      <c r="HU1092" s="24"/>
      <c r="HV1092" s="24"/>
      <c r="HW1092" s="24"/>
      <c r="HX1092" s="24"/>
      <c r="HY1092" s="24"/>
      <c r="HZ1092" s="24"/>
      <c r="IA1092" s="24"/>
      <c r="IB1092" s="24"/>
      <c r="IC1092" s="24"/>
      <c r="ID1092" s="24"/>
      <c r="IE1092" s="24"/>
      <c r="IF1092" s="24"/>
      <c r="IG1092" s="24"/>
      <c r="IH1092" s="24"/>
      <c r="II1092" s="24"/>
      <c r="IJ1092" s="24"/>
      <c r="IK1092" s="24"/>
      <c r="IL1092" s="24"/>
      <c r="IM1092" s="24"/>
      <c r="IN1092" s="24"/>
      <c r="IO1092" s="24"/>
      <c r="IP1092" s="24"/>
      <c r="IQ1092" s="24"/>
      <c r="IR1092" s="24"/>
      <c r="IS1092" s="24"/>
      <c r="IT1092" s="24"/>
      <c r="IU1092" s="24"/>
      <c r="IV1092" s="24"/>
    </row>
    <row r="1093" spans="1:256" s="22" customFormat="1" ht="11.25">
      <c r="A1093" s="24"/>
      <c r="B1093" s="24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  <c r="CH1093" s="24"/>
      <c r="CI1093" s="24"/>
      <c r="CJ1093" s="24"/>
      <c r="CK1093" s="24"/>
      <c r="CL1093" s="24"/>
      <c r="CM1093" s="24"/>
      <c r="CN1093" s="24"/>
      <c r="CO1093" s="24"/>
      <c r="CP1093" s="24"/>
      <c r="CQ1093" s="24"/>
      <c r="CR1093" s="24"/>
      <c r="CS1093" s="24"/>
      <c r="CT1093" s="24"/>
      <c r="CU1093" s="24"/>
      <c r="CV1093" s="24"/>
      <c r="CW1093" s="24"/>
      <c r="CX1093" s="24"/>
      <c r="CY1093" s="24"/>
      <c r="CZ1093" s="24"/>
      <c r="DA1093" s="24"/>
      <c r="DB1093" s="24"/>
      <c r="DC1093" s="24"/>
      <c r="DD1093" s="24"/>
      <c r="DE1093" s="24"/>
      <c r="DF1093" s="24"/>
      <c r="DG1093" s="24"/>
      <c r="DH1093" s="24"/>
      <c r="DI1093" s="24"/>
      <c r="DJ1093" s="24"/>
      <c r="DK1093" s="24"/>
      <c r="DL1093" s="24"/>
      <c r="DM1093" s="24"/>
      <c r="DN1093" s="24"/>
      <c r="DO1093" s="24"/>
      <c r="DP1093" s="24"/>
      <c r="DQ1093" s="24"/>
      <c r="DR1093" s="24"/>
      <c r="DS1093" s="24"/>
      <c r="DT1093" s="24"/>
      <c r="DU1093" s="24"/>
      <c r="DV1093" s="24"/>
      <c r="DW1093" s="24"/>
      <c r="DX1093" s="24"/>
      <c r="DY1093" s="24"/>
      <c r="DZ1093" s="24"/>
      <c r="EA1093" s="24"/>
      <c r="EB1093" s="24"/>
      <c r="EC1093" s="24"/>
      <c r="ED1093" s="24"/>
      <c r="EE1093" s="24"/>
      <c r="EF1093" s="24"/>
      <c r="EG1093" s="24"/>
      <c r="EH1093" s="24"/>
      <c r="EI1093" s="24"/>
      <c r="EJ1093" s="24"/>
      <c r="EK1093" s="24"/>
      <c r="EL1093" s="24"/>
      <c r="EM1093" s="24"/>
      <c r="EN1093" s="24"/>
      <c r="EO1093" s="24"/>
      <c r="EP1093" s="24"/>
      <c r="EQ1093" s="24"/>
      <c r="ER1093" s="24"/>
      <c r="ES1093" s="24"/>
      <c r="ET1093" s="24"/>
      <c r="EU1093" s="24"/>
      <c r="EV1093" s="24"/>
      <c r="EW1093" s="24"/>
      <c r="EX1093" s="24"/>
      <c r="EY1093" s="24"/>
      <c r="EZ1093" s="24"/>
      <c r="FA1093" s="24"/>
      <c r="FB1093" s="24"/>
      <c r="FC1093" s="24"/>
      <c r="FD1093" s="24"/>
      <c r="FE1093" s="24"/>
      <c r="FF1093" s="24"/>
      <c r="FG1093" s="24"/>
      <c r="FH1093" s="24"/>
      <c r="FI1093" s="24"/>
      <c r="FJ1093" s="24"/>
      <c r="FK1093" s="24"/>
      <c r="FL1093" s="24"/>
      <c r="FM1093" s="24"/>
      <c r="FN1093" s="24"/>
      <c r="FO1093" s="24"/>
      <c r="FP1093" s="24"/>
      <c r="FQ1093" s="24"/>
      <c r="FR1093" s="24"/>
      <c r="FS1093" s="24"/>
      <c r="FT1093" s="24"/>
      <c r="FU1093" s="24"/>
      <c r="FV1093" s="24"/>
      <c r="FW1093" s="24"/>
      <c r="FX1093" s="24"/>
      <c r="FY1093" s="24"/>
      <c r="FZ1093" s="24"/>
      <c r="GA1093" s="24"/>
      <c r="GB1093" s="24"/>
      <c r="GC1093" s="24"/>
      <c r="GD1093" s="24"/>
      <c r="GE1093" s="24"/>
      <c r="GF1093" s="24"/>
      <c r="GG1093" s="24"/>
      <c r="GH1093" s="24"/>
      <c r="GI1093" s="24"/>
      <c r="GJ1093" s="24"/>
      <c r="GK1093" s="24"/>
      <c r="GL1093" s="24"/>
      <c r="GM1093" s="24"/>
      <c r="GN1093" s="24"/>
      <c r="GO1093" s="24"/>
      <c r="GP1093" s="24"/>
      <c r="GQ1093" s="24"/>
      <c r="GR1093" s="24"/>
      <c r="GS1093" s="24"/>
      <c r="GT1093" s="24"/>
      <c r="GU1093" s="24"/>
      <c r="GV1093" s="24"/>
      <c r="GW1093" s="24"/>
      <c r="GX1093" s="24"/>
      <c r="GY1093" s="24"/>
      <c r="GZ1093" s="24"/>
      <c r="HA1093" s="24"/>
      <c r="HB1093" s="24"/>
      <c r="HC1093" s="24"/>
      <c r="HD1093" s="24"/>
      <c r="HE1093" s="24"/>
      <c r="HF1093" s="24"/>
      <c r="HG1093" s="24"/>
      <c r="HH1093" s="24"/>
      <c r="HI1093" s="24"/>
      <c r="HJ1093" s="24"/>
      <c r="HK1093" s="24"/>
      <c r="HL1093" s="24"/>
      <c r="HM1093" s="24"/>
      <c r="HN1093" s="24"/>
      <c r="HO1093" s="24"/>
      <c r="HP1093" s="24"/>
      <c r="HQ1093" s="24"/>
      <c r="HR1093" s="24"/>
      <c r="HS1093" s="24"/>
      <c r="HT1093" s="24"/>
      <c r="HU1093" s="24"/>
      <c r="HV1093" s="24"/>
      <c r="HW1093" s="24"/>
      <c r="HX1093" s="24"/>
      <c r="HY1093" s="24"/>
      <c r="HZ1093" s="24"/>
      <c r="IA1093" s="24"/>
      <c r="IB1093" s="24"/>
      <c r="IC1093" s="24"/>
      <c r="ID1093" s="24"/>
      <c r="IE1093" s="24"/>
      <c r="IF1093" s="24"/>
      <c r="IG1093" s="24"/>
      <c r="IH1093" s="24"/>
      <c r="II1093" s="24"/>
      <c r="IJ1093" s="24"/>
      <c r="IK1093" s="24"/>
      <c r="IL1093" s="24"/>
      <c r="IM1093" s="24"/>
      <c r="IN1093" s="24"/>
      <c r="IO1093" s="24"/>
      <c r="IP1093" s="24"/>
      <c r="IQ1093" s="24"/>
      <c r="IR1093" s="24"/>
      <c r="IS1093" s="24"/>
      <c r="IT1093" s="24"/>
      <c r="IU1093" s="24"/>
      <c r="IV1093" s="24"/>
    </row>
    <row r="1094" spans="1:256" s="22" customFormat="1" ht="11.25">
      <c r="A1094" s="24"/>
      <c r="B1094" s="24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  <c r="CH1094" s="24"/>
      <c r="CI1094" s="24"/>
      <c r="CJ1094" s="24"/>
      <c r="CK1094" s="24"/>
      <c r="CL1094" s="24"/>
      <c r="CM1094" s="24"/>
      <c r="CN1094" s="24"/>
      <c r="CO1094" s="24"/>
      <c r="CP1094" s="24"/>
      <c r="CQ1094" s="24"/>
      <c r="CR1094" s="24"/>
      <c r="CS1094" s="24"/>
      <c r="CT1094" s="24"/>
      <c r="CU1094" s="24"/>
      <c r="CV1094" s="24"/>
      <c r="CW1094" s="24"/>
      <c r="CX1094" s="24"/>
      <c r="CY1094" s="24"/>
      <c r="CZ1094" s="24"/>
      <c r="DA1094" s="24"/>
      <c r="DB1094" s="24"/>
      <c r="DC1094" s="24"/>
      <c r="DD1094" s="24"/>
      <c r="DE1094" s="24"/>
      <c r="DF1094" s="24"/>
      <c r="DG1094" s="24"/>
      <c r="DH1094" s="24"/>
      <c r="DI1094" s="24"/>
      <c r="DJ1094" s="24"/>
      <c r="DK1094" s="24"/>
      <c r="DL1094" s="24"/>
      <c r="DM1094" s="24"/>
      <c r="DN1094" s="24"/>
      <c r="DO1094" s="24"/>
      <c r="DP1094" s="24"/>
      <c r="DQ1094" s="24"/>
      <c r="DR1094" s="24"/>
      <c r="DS1094" s="24"/>
      <c r="DT1094" s="24"/>
      <c r="DU1094" s="24"/>
      <c r="DV1094" s="24"/>
      <c r="DW1094" s="24"/>
      <c r="DX1094" s="24"/>
      <c r="DY1094" s="24"/>
      <c r="DZ1094" s="24"/>
      <c r="EA1094" s="24"/>
      <c r="EB1094" s="24"/>
      <c r="EC1094" s="24"/>
      <c r="ED1094" s="24"/>
      <c r="EE1094" s="24"/>
      <c r="EF1094" s="24"/>
      <c r="EG1094" s="24"/>
      <c r="EH1094" s="24"/>
      <c r="EI1094" s="24"/>
      <c r="EJ1094" s="24"/>
      <c r="EK1094" s="24"/>
      <c r="EL1094" s="24"/>
      <c r="EM1094" s="24"/>
      <c r="EN1094" s="24"/>
      <c r="EO1094" s="24"/>
      <c r="EP1094" s="24"/>
      <c r="EQ1094" s="24"/>
      <c r="ER1094" s="24"/>
      <c r="ES1094" s="24"/>
      <c r="ET1094" s="24"/>
      <c r="EU1094" s="24"/>
      <c r="EV1094" s="24"/>
      <c r="EW1094" s="24"/>
      <c r="EX1094" s="24"/>
      <c r="EY1094" s="24"/>
      <c r="EZ1094" s="24"/>
      <c r="FA1094" s="24"/>
      <c r="FB1094" s="24"/>
      <c r="FC1094" s="24"/>
      <c r="FD1094" s="24"/>
      <c r="FE1094" s="24"/>
      <c r="FF1094" s="24"/>
      <c r="FG1094" s="24"/>
      <c r="FH1094" s="24"/>
      <c r="FI1094" s="24"/>
      <c r="FJ1094" s="24"/>
      <c r="FK1094" s="24"/>
      <c r="FL1094" s="24"/>
      <c r="FM1094" s="24"/>
      <c r="FN1094" s="24"/>
      <c r="FO1094" s="24"/>
      <c r="FP1094" s="24"/>
      <c r="FQ1094" s="24"/>
      <c r="FR1094" s="24"/>
      <c r="FS1094" s="24"/>
      <c r="FT1094" s="24"/>
      <c r="FU1094" s="24"/>
      <c r="FV1094" s="24"/>
      <c r="FW1094" s="24"/>
      <c r="FX1094" s="24"/>
      <c r="FY1094" s="24"/>
      <c r="FZ1094" s="24"/>
      <c r="GA1094" s="24"/>
      <c r="GB1094" s="24"/>
      <c r="GC1094" s="24"/>
      <c r="GD1094" s="24"/>
      <c r="GE1094" s="24"/>
      <c r="GF1094" s="24"/>
      <c r="GG1094" s="24"/>
      <c r="GH1094" s="24"/>
      <c r="GI1094" s="24"/>
      <c r="GJ1094" s="24"/>
      <c r="GK1094" s="24"/>
      <c r="GL1094" s="24"/>
      <c r="GM1094" s="24"/>
      <c r="GN1094" s="24"/>
      <c r="GO1094" s="24"/>
      <c r="GP1094" s="24"/>
      <c r="GQ1094" s="24"/>
      <c r="GR1094" s="24"/>
      <c r="GS1094" s="24"/>
      <c r="GT1094" s="24"/>
      <c r="GU1094" s="24"/>
      <c r="GV1094" s="24"/>
      <c r="GW1094" s="24"/>
      <c r="GX1094" s="24"/>
      <c r="GY1094" s="24"/>
      <c r="GZ1094" s="24"/>
      <c r="HA1094" s="24"/>
      <c r="HB1094" s="24"/>
      <c r="HC1094" s="24"/>
      <c r="HD1094" s="24"/>
      <c r="HE1094" s="24"/>
      <c r="HF1094" s="24"/>
      <c r="HG1094" s="24"/>
      <c r="HH1094" s="24"/>
      <c r="HI1094" s="24"/>
      <c r="HJ1094" s="24"/>
      <c r="HK1094" s="24"/>
      <c r="HL1094" s="24"/>
      <c r="HM1094" s="24"/>
      <c r="HN1094" s="24"/>
      <c r="HO1094" s="24"/>
      <c r="HP1094" s="24"/>
      <c r="HQ1094" s="24"/>
      <c r="HR1094" s="24"/>
      <c r="HS1094" s="24"/>
      <c r="HT1094" s="24"/>
      <c r="HU1094" s="24"/>
      <c r="HV1094" s="24"/>
      <c r="HW1094" s="24"/>
      <c r="HX1094" s="24"/>
      <c r="HY1094" s="24"/>
      <c r="HZ1094" s="24"/>
      <c r="IA1094" s="24"/>
      <c r="IB1094" s="24"/>
      <c r="IC1094" s="24"/>
      <c r="ID1094" s="24"/>
      <c r="IE1094" s="24"/>
      <c r="IF1094" s="24"/>
      <c r="IG1094" s="24"/>
      <c r="IH1094" s="24"/>
      <c r="II1094" s="24"/>
      <c r="IJ1094" s="24"/>
      <c r="IK1094" s="24"/>
      <c r="IL1094" s="24"/>
      <c r="IM1094" s="24"/>
      <c r="IN1094" s="24"/>
      <c r="IO1094" s="24"/>
      <c r="IP1094" s="24"/>
      <c r="IQ1094" s="24"/>
      <c r="IR1094" s="24"/>
      <c r="IS1094" s="24"/>
      <c r="IT1094" s="24"/>
      <c r="IU1094" s="24"/>
      <c r="IV1094" s="24"/>
    </row>
    <row r="1095" spans="1:256" s="22" customFormat="1" ht="11.25">
      <c r="A1095" s="24"/>
      <c r="B1095" s="24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  <c r="CH1095" s="24"/>
      <c r="CI1095" s="24"/>
      <c r="CJ1095" s="24"/>
      <c r="CK1095" s="24"/>
      <c r="CL1095" s="24"/>
      <c r="CM1095" s="24"/>
      <c r="CN1095" s="24"/>
      <c r="CO1095" s="24"/>
      <c r="CP1095" s="24"/>
      <c r="CQ1095" s="24"/>
      <c r="CR1095" s="24"/>
      <c r="CS1095" s="24"/>
      <c r="CT1095" s="24"/>
      <c r="CU1095" s="24"/>
      <c r="CV1095" s="24"/>
      <c r="CW1095" s="24"/>
      <c r="CX1095" s="24"/>
      <c r="CY1095" s="24"/>
      <c r="CZ1095" s="24"/>
      <c r="DA1095" s="24"/>
      <c r="DB1095" s="24"/>
      <c r="DC1095" s="24"/>
      <c r="DD1095" s="24"/>
      <c r="DE1095" s="24"/>
      <c r="DF1095" s="24"/>
      <c r="DG1095" s="24"/>
      <c r="DH1095" s="24"/>
      <c r="DI1095" s="24"/>
      <c r="DJ1095" s="24"/>
      <c r="DK1095" s="24"/>
      <c r="DL1095" s="24"/>
      <c r="DM1095" s="24"/>
      <c r="DN1095" s="24"/>
      <c r="DO1095" s="24"/>
      <c r="DP1095" s="24"/>
      <c r="DQ1095" s="24"/>
      <c r="DR1095" s="24"/>
      <c r="DS1095" s="24"/>
      <c r="DT1095" s="24"/>
      <c r="DU1095" s="24"/>
      <c r="DV1095" s="24"/>
      <c r="DW1095" s="24"/>
      <c r="DX1095" s="24"/>
      <c r="DY1095" s="24"/>
      <c r="DZ1095" s="24"/>
      <c r="EA1095" s="24"/>
      <c r="EB1095" s="24"/>
      <c r="EC1095" s="24"/>
      <c r="ED1095" s="24"/>
      <c r="EE1095" s="24"/>
      <c r="EF1095" s="24"/>
      <c r="EG1095" s="24"/>
      <c r="EH1095" s="24"/>
      <c r="EI1095" s="24"/>
      <c r="EJ1095" s="24"/>
      <c r="EK1095" s="24"/>
      <c r="EL1095" s="24"/>
      <c r="EM1095" s="24"/>
      <c r="EN1095" s="24"/>
      <c r="EO1095" s="24"/>
      <c r="EP1095" s="24"/>
      <c r="EQ1095" s="24"/>
      <c r="ER1095" s="24"/>
      <c r="ES1095" s="24"/>
      <c r="ET1095" s="24"/>
      <c r="EU1095" s="24"/>
      <c r="EV1095" s="24"/>
      <c r="EW1095" s="24"/>
      <c r="EX1095" s="24"/>
      <c r="EY1095" s="24"/>
      <c r="EZ1095" s="24"/>
      <c r="FA1095" s="24"/>
      <c r="FB1095" s="24"/>
      <c r="FC1095" s="24"/>
      <c r="FD1095" s="24"/>
      <c r="FE1095" s="24"/>
      <c r="FF1095" s="24"/>
      <c r="FG1095" s="24"/>
      <c r="FH1095" s="24"/>
      <c r="FI1095" s="24"/>
      <c r="FJ1095" s="24"/>
      <c r="FK1095" s="24"/>
      <c r="FL1095" s="24"/>
      <c r="FM1095" s="24"/>
      <c r="FN1095" s="24"/>
      <c r="FO1095" s="24"/>
      <c r="FP1095" s="24"/>
      <c r="FQ1095" s="24"/>
      <c r="FR1095" s="24"/>
      <c r="FS1095" s="24"/>
      <c r="FT1095" s="24"/>
      <c r="FU1095" s="24"/>
      <c r="FV1095" s="24"/>
      <c r="FW1095" s="24"/>
      <c r="FX1095" s="24"/>
      <c r="FY1095" s="24"/>
      <c r="FZ1095" s="24"/>
      <c r="GA1095" s="24"/>
      <c r="GB1095" s="24"/>
      <c r="GC1095" s="24"/>
      <c r="GD1095" s="24"/>
      <c r="GE1095" s="24"/>
      <c r="GF1095" s="24"/>
      <c r="GG1095" s="24"/>
      <c r="GH1095" s="24"/>
      <c r="GI1095" s="24"/>
      <c r="GJ1095" s="24"/>
      <c r="GK1095" s="24"/>
      <c r="GL1095" s="24"/>
      <c r="GM1095" s="24"/>
      <c r="GN1095" s="24"/>
      <c r="GO1095" s="24"/>
      <c r="GP1095" s="24"/>
      <c r="GQ1095" s="24"/>
      <c r="GR1095" s="24"/>
      <c r="GS1095" s="24"/>
      <c r="GT1095" s="24"/>
      <c r="GU1095" s="24"/>
      <c r="GV1095" s="24"/>
      <c r="GW1095" s="24"/>
      <c r="GX1095" s="24"/>
      <c r="GY1095" s="24"/>
      <c r="GZ1095" s="24"/>
      <c r="HA1095" s="24"/>
      <c r="HB1095" s="24"/>
      <c r="HC1095" s="24"/>
      <c r="HD1095" s="24"/>
      <c r="HE1095" s="24"/>
      <c r="HF1095" s="24"/>
      <c r="HG1095" s="24"/>
      <c r="HH1095" s="24"/>
      <c r="HI1095" s="24"/>
      <c r="HJ1095" s="24"/>
      <c r="HK1095" s="24"/>
      <c r="HL1095" s="24"/>
      <c r="HM1095" s="24"/>
      <c r="HN1095" s="24"/>
      <c r="HO1095" s="24"/>
      <c r="HP1095" s="24"/>
      <c r="HQ1095" s="24"/>
      <c r="HR1095" s="24"/>
      <c r="HS1095" s="24"/>
      <c r="HT1095" s="24"/>
      <c r="HU1095" s="24"/>
      <c r="HV1095" s="24"/>
      <c r="HW1095" s="24"/>
      <c r="HX1095" s="24"/>
      <c r="HY1095" s="24"/>
      <c r="HZ1095" s="24"/>
      <c r="IA1095" s="24"/>
      <c r="IB1095" s="24"/>
      <c r="IC1095" s="24"/>
      <c r="ID1095" s="24"/>
      <c r="IE1095" s="24"/>
      <c r="IF1095" s="24"/>
      <c r="IG1095" s="24"/>
      <c r="IH1095" s="24"/>
      <c r="II1095" s="24"/>
      <c r="IJ1095" s="24"/>
      <c r="IK1095" s="24"/>
      <c r="IL1095" s="24"/>
      <c r="IM1095" s="24"/>
      <c r="IN1095" s="24"/>
      <c r="IO1095" s="24"/>
      <c r="IP1095" s="24"/>
      <c r="IQ1095" s="24"/>
      <c r="IR1095" s="24"/>
      <c r="IS1095" s="24"/>
      <c r="IT1095" s="24"/>
      <c r="IU1095" s="24"/>
      <c r="IV1095" s="24"/>
    </row>
    <row r="1096" spans="1:256" s="22" customFormat="1" ht="11.25">
      <c r="A1096" s="24"/>
      <c r="B1096" s="24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  <c r="CH1096" s="24"/>
      <c r="CI1096" s="24"/>
      <c r="CJ1096" s="24"/>
      <c r="CK1096" s="24"/>
      <c r="CL1096" s="24"/>
      <c r="CM1096" s="24"/>
      <c r="CN1096" s="24"/>
      <c r="CO1096" s="24"/>
      <c r="CP1096" s="24"/>
      <c r="CQ1096" s="24"/>
      <c r="CR1096" s="24"/>
      <c r="CS1096" s="24"/>
      <c r="CT1096" s="24"/>
      <c r="CU1096" s="24"/>
      <c r="CV1096" s="24"/>
      <c r="CW1096" s="24"/>
      <c r="CX1096" s="24"/>
      <c r="CY1096" s="24"/>
      <c r="CZ1096" s="24"/>
      <c r="DA1096" s="24"/>
      <c r="DB1096" s="24"/>
      <c r="DC1096" s="24"/>
      <c r="DD1096" s="24"/>
      <c r="DE1096" s="24"/>
      <c r="DF1096" s="24"/>
      <c r="DG1096" s="24"/>
      <c r="DH1096" s="24"/>
      <c r="DI1096" s="24"/>
      <c r="DJ1096" s="24"/>
      <c r="DK1096" s="24"/>
      <c r="DL1096" s="24"/>
      <c r="DM1096" s="24"/>
      <c r="DN1096" s="24"/>
      <c r="DO1096" s="24"/>
      <c r="DP1096" s="24"/>
      <c r="DQ1096" s="24"/>
      <c r="DR1096" s="24"/>
      <c r="DS1096" s="24"/>
      <c r="DT1096" s="24"/>
      <c r="DU1096" s="24"/>
      <c r="DV1096" s="24"/>
      <c r="DW1096" s="24"/>
      <c r="DX1096" s="24"/>
      <c r="DY1096" s="24"/>
      <c r="DZ1096" s="24"/>
      <c r="EA1096" s="24"/>
      <c r="EB1096" s="24"/>
      <c r="EC1096" s="24"/>
      <c r="ED1096" s="24"/>
      <c r="EE1096" s="24"/>
      <c r="EF1096" s="24"/>
      <c r="EG1096" s="24"/>
      <c r="EH1096" s="24"/>
      <c r="EI1096" s="24"/>
      <c r="EJ1096" s="24"/>
      <c r="EK1096" s="24"/>
      <c r="EL1096" s="24"/>
      <c r="EM1096" s="24"/>
      <c r="EN1096" s="24"/>
      <c r="EO1096" s="24"/>
      <c r="EP1096" s="24"/>
      <c r="EQ1096" s="24"/>
      <c r="ER1096" s="24"/>
      <c r="ES1096" s="24"/>
      <c r="ET1096" s="24"/>
      <c r="EU1096" s="24"/>
      <c r="EV1096" s="24"/>
      <c r="EW1096" s="24"/>
      <c r="EX1096" s="24"/>
      <c r="EY1096" s="24"/>
      <c r="EZ1096" s="24"/>
      <c r="FA1096" s="24"/>
      <c r="FB1096" s="24"/>
      <c r="FC1096" s="24"/>
      <c r="FD1096" s="24"/>
      <c r="FE1096" s="24"/>
      <c r="FF1096" s="24"/>
      <c r="FG1096" s="24"/>
      <c r="FH1096" s="24"/>
      <c r="FI1096" s="24"/>
      <c r="FJ1096" s="24"/>
      <c r="FK1096" s="24"/>
      <c r="FL1096" s="24"/>
      <c r="FM1096" s="24"/>
      <c r="FN1096" s="24"/>
      <c r="FO1096" s="24"/>
      <c r="FP1096" s="24"/>
      <c r="FQ1096" s="24"/>
      <c r="FR1096" s="24"/>
      <c r="FS1096" s="24"/>
      <c r="FT1096" s="24"/>
      <c r="FU1096" s="24"/>
      <c r="FV1096" s="24"/>
      <c r="FW1096" s="24"/>
      <c r="FX1096" s="24"/>
      <c r="FY1096" s="24"/>
      <c r="FZ1096" s="24"/>
      <c r="GA1096" s="24"/>
      <c r="GB1096" s="24"/>
      <c r="GC1096" s="24"/>
      <c r="GD1096" s="24"/>
      <c r="GE1096" s="24"/>
      <c r="GF1096" s="24"/>
      <c r="GG1096" s="24"/>
      <c r="GH1096" s="24"/>
      <c r="GI1096" s="24"/>
      <c r="GJ1096" s="24"/>
      <c r="GK1096" s="24"/>
      <c r="GL1096" s="24"/>
      <c r="GM1096" s="24"/>
      <c r="GN1096" s="24"/>
      <c r="GO1096" s="24"/>
      <c r="GP1096" s="24"/>
      <c r="GQ1096" s="24"/>
      <c r="GR1096" s="24"/>
      <c r="GS1096" s="24"/>
      <c r="GT1096" s="24"/>
      <c r="GU1096" s="24"/>
      <c r="GV1096" s="24"/>
      <c r="GW1096" s="24"/>
      <c r="GX1096" s="24"/>
      <c r="GY1096" s="24"/>
      <c r="GZ1096" s="24"/>
      <c r="HA1096" s="24"/>
      <c r="HB1096" s="24"/>
      <c r="HC1096" s="24"/>
      <c r="HD1096" s="24"/>
      <c r="HE1096" s="24"/>
      <c r="HF1096" s="24"/>
      <c r="HG1096" s="24"/>
      <c r="HH1096" s="24"/>
      <c r="HI1096" s="24"/>
      <c r="HJ1096" s="24"/>
      <c r="HK1096" s="24"/>
      <c r="HL1096" s="24"/>
      <c r="HM1096" s="24"/>
      <c r="HN1096" s="24"/>
      <c r="HO1096" s="24"/>
      <c r="HP1096" s="24"/>
      <c r="HQ1096" s="24"/>
      <c r="HR1096" s="24"/>
      <c r="HS1096" s="24"/>
      <c r="HT1096" s="24"/>
      <c r="HU1096" s="24"/>
      <c r="HV1096" s="24"/>
      <c r="HW1096" s="24"/>
      <c r="HX1096" s="24"/>
      <c r="HY1096" s="24"/>
      <c r="HZ1096" s="24"/>
      <c r="IA1096" s="24"/>
      <c r="IB1096" s="24"/>
      <c r="IC1096" s="24"/>
      <c r="ID1096" s="24"/>
      <c r="IE1096" s="24"/>
      <c r="IF1096" s="24"/>
      <c r="IG1096" s="24"/>
      <c r="IH1096" s="24"/>
      <c r="II1096" s="24"/>
      <c r="IJ1096" s="24"/>
      <c r="IK1096" s="24"/>
      <c r="IL1096" s="24"/>
      <c r="IM1096" s="24"/>
      <c r="IN1096" s="24"/>
      <c r="IO1096" s="24"/>
      <c r="IP1096" s="24"/>
      <c r="IQ1096" s="24"/>
      <c r="IR1096" s="24"/>
      <c r="IS1096" s="24"/>
      <c r="IT1096" s="24"/>
      <c r="IU1096" s="24"/>
      <c r="IV1096" s="24"/>
    </row>
    <row r="1097" spans="1:256" s="22" customFormat="1" ht="11.25">
      <c r="A1097" s="24"/>
      <c r="B1097" s="24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  <c r="CH1097" s="24"/>
      <c r="CI1097" s="24"/>
      <c r="CJ1097" s="24"/>
      <c r="CK1097" s="24"/>
      <c r="CL1097" s="24"/>
      <c r="CM1097" s="24"/>
      <c r="CN1097" s="24"/>
      <c r="CO1097" s="24"/>
      <c r="CP1097" s="24"/>
      <c r="CQ1097" s="24"/>
      <c r="CR1097" s="24"/>
      <c r="CS1097" s="24"/>
      <c r="CT1097" s="24"/>
      <c r="CU1097" s="24"/>
      <c r="CV1097" s="24"/>
      <c r="CW1097" s="24"/>
      <c r="CX1097" s="24"/>
      <c r="CY1097" s="24"/>
      <c r="CZ1097" s="24"/>
      <c r="DA1097" s="24"/>
      <c r="DB1097" s="24"/>
      <c r="DC1097" s="24"/>
      <c r="DD1097" s="24"/>
      <c r="DE1097" s="24"/>
      <c r="DF1097" s="24"/>
      <c r="DG1097" s="24"/>
      <c r="DH1097" s="24"/>
      <c r="DI1097" s="24"/>
      <c r="DJ1097" s="24"/>
      <c r="DK1097" s="24"/>
      <c r="DL1097" s="24"/>
      <c r="DM1097" s="24"/>
      <c r="DN1097" s="24"/>
      <c r="DO1097" s="24"/>
      <c r="DP1097" s="24"/>
      <c r="DQ1097" s="24"/>
      <c r="DR1097" s="24"/>
      <c r="DS1097" s="24"/>
      <c r="DT1097" s="24"/>
      <c r="DU1097" s="24"/>
      <c r="DV1097" s="24"/>
      <c r="DW1097" s="24"/>
      <c r="DX1097" s="24"/>
      <c r="DY1097" s="24"/>
      <c r="DZ1097" s="24"/>
      <c r="EA1097" s="24"/>
      <c r="EB1097" s="24"/>
      <c r="EC1097" s="24"/>
      <c r="ED1097" s="24"/>
      <c r="EE1097" s="24"/>
      <c r="EF1097" s="24"/>
      <c r="EG1097" s="24"/>
      <c r="EH1097" s="24"/>
      <c r="EI1097" s="24"/>
      <c r="EJ1097" s="24"/>
      <c r="EK1097" s="24"/>
      <c r="EL1097" s="24"/>
      <c r="EM1097" s="24"/>
      <c r="EN1097" s="24"/>
      <c r="EO1097" s="24"/>
      <c r="EP1097" s="24"/>
      <c r="EQ1097" s="24"/>
      <c r="ER1097" s="24"/>
      <c r="ES1097" s="24"/>
      <c r="ET1097" s="24"/>
      <c r="EU1097" s="24"/>
      <c r="EV1097" s="24"/>
      <c r="EW1097" s="24"/>
      <c r="EX1097" s="24"/>
      <c r="EY1097" s="24"/>
      <c r="EZ1097" s="24"/>
      <c r="FA1097" s="24"/>
      <c r="FB1097" s="24"/>
      <c r="FC1097" s="24"/>
      <c r="FD1097" s="24"/>
      <c r="FE1097" s="24"/>
      <c r="FF1097" s="24"/>
      <c r="FG1097" s="24"/>
      <c r="FH1097" s="24"/>
      <c r="FI1097" s="24"/>
      <c r="FJ1097" s="24"/>
      <c r="FK1097" s="24"/>
      <c r="FL1097" s="24"/>
      <c r="FM1097" s="24"/>
      <c r="FN1097" s="24"/>
      <c r="FO1097" s="24"/>
      <c r="FP1097" s="24"/>
      <c r="FQ1097" s="24"/>
      <c r="FR1097" s="24"/>
      <c r="FS1097" s="24"/>
      <c r="FT1097" s="24"/>
      <c r="FU1097" s="24"/>
      <c r="FV1097" s="24"/>
      <c r="FW1097" s="24"/>
      <c r="FX1097" s="24"/>
      <c r="FY1097" s="24"/>
      <c r="FZ1097" s="24"/>
      <c r="GA1097" s="24"/>
      <c r="GB1097" s="24"/>
      <c r="GC1097" s="24"/>
      <c r="GD1097" s="24"/>
      <c r="GE1097" s="24"/>
      <c r="GF1097" s="24"/>
      <c r="GG1097" s="24"/>
      <c r="GH1097" s="24"/>
      <c r="GI1097" s="24"/>
      <c r="GJ1097" s="24"/>
      <c r="GK1097" s="24"/>
      <c r="GL1097" s="24"/>
      <c r="GM1097" s="24"/>
      <c r="GN1097" s="24"/>
      <c r="GO1097" s="24"/>
      <c r="GP1097" s="24"/>
      <c r="GQ1097" s="24"/>
      <c r="GR1097" s="24"/>
      <c r="GS1097" s="24"/>
      <c r="GT1097" s="24"/>
      <c r="GU1097" s="24"/>
      <c r="GV1097" s="24"/>
      <c r="GW1097" s="24"/>
      <c r="GX1097" s="24"/>
      <c r="GY1097" s="24"/>
      <c r="GZ1097" s="24"/>
      <c r="HA1097" s="24"/>
      <c r="HB1097" s="24"/>
      <c r="HC1097" s="24"/>
      <c r="HD1097" s="24"/>
      <c r="HE1097" s="24"/>
      <c r="HF1097" s="24"/>
      <c r="HG1097" s="24"/>
      <c r="HH1097" s="24"/>
      <c r="HI1097" s="24"/>
      <c r="HJ1097" s="24"/>
      <c r="HK1097" s="24"/>
      <c r="HL1097" s="24"/>
      <c r="HM1097" s="24"/>
      <c r="HN1097" s="24"/>
      <c r="HO1097" s="24"/>
      <c r="HP1097" s="24"/>
      <c r="HQ1097" s="24"/>
      <c r="HR1097" s="24"/>
      <c r="HS1097" s="24"/>
      <c r="HT1097" s="24"/>
      <c r="HU1097" s="24"/>
      <c r="HV1097" s="24"/>
      <c r="HW1097" s="24"/>
      <c r="HX1097" s="24"/>
      <c r="HY1097" s="24"/>
      <c r="HZ1097" s="24"/>
      <c r="IA1097" s="24"/>
      <c r="IB1097" s="24"/>
      <c r="IC1097" s="24"/>
      <c r="ID1097" s="24"/>
      <c r="IE1097" s="24"/>
      <c r="IF1097" s="24"/>
      <c r="IG1097" s="24"/>
      <c r="IH1097" s="24"/>
      <c r="II1097" s="24"/>
      <c r="IJ1097" s="24"/>
      <c r="IK1097" s="24"/>
      <c r="IL1097" s="24"/>
      <c r="IM1097" s="24"/>
      <c r="IN1097" s="24"/>
      <c r="IO1097" s="24"/>
      <c r="IP1097" s="24"/>
      <c r="IQ1097" s="24"/>
      <c r="IR1097" s="24"/>
      <c r="IS1097" s="24"/>
      <c r="IT1097" s="24"/>
      <c r="IU1097" s="24"/>
      <c r="IV1097" s="24"/>
    </row>
    <row r="1098" spans="1:256" s="22" customFormat="1" ht="12" thickBot="1">
      <c r="A1098" s="25"/>
      <c r="B1098" s="25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  <c r="CA1098" s="25"/>
      <c r="CB1098" s="25"/>
      <c r="CC1098" s="25"/>
      <c r="CD1098" s="25"/>
      <c r="CE1098" s="25"/>
      <c r="CF1098" s="25"/>
      <c r="CG1098" s="25"/>
      <c r="CH1098" s="25"/>
      <c r="CI1098" s="25"/>
      <c r="CJ1098" s="25"/>
      <c r="CK1098" s="25"/>
      <c r="CL1098" s="25"/>
      <c r="CM1098" s="25"/>
      <c r="CN1098" s="25"/>
      <c r="CO1098" s="25"/>
      <c r="CP1098" s="25"/>
      <c r="CQ1098" s="25"/>
      <c r="CR1098" s="25"/>
      <c r="CS1098" s="25"/>
      <c r="CT1098" s="25"/>
      <c r="CU1098" s="25"/>
      <c r="CV1098" s="25"/>
      <c r="CW1098" s="25"/>
      <c r="CX1098" s="25"/>
      <c r="CY1098" s="25"/>
      <c r="CZ1098" s="25"/>
      <c r="DA1098" s="25"/>
      <c r="DB1098" s="25"/>
      <c r="DC1098" s="25"/>
      <c r="DD1098" s="25"/>
      <c r="DE1098" s="25"/>
      <c r="DF1098" s="25"/>
      <c r="DG1098" s="25"/>
      <c r="DH1098" s="25"/>
      <c r="DI1098" s="25"/>
      <c r="DJ1098" s="25"/>
      <c r="DK1098" s="25"/>
      <c r="DL1098" s="25"/>
      <c r="DM1098" s="25"/>
      <c r="DN1098" s="25"/>
      <c r="DO1098" s="25"/>
      <c r="DP1098" s="25"/>
      <c r="DQ1098" s="25"/>
      <c r="DR1098" s="25"/>
      <c r="DS1098" s="25"/>
      <c r="DT1098" s="25"/>
      <c r="DU1098" s="25"/>
      <c r="DV1098" s="25"/>
      <c r="DW1098" s="25"/>
      <c r="DX1098" s="25"/>
      <c r="DY1098" s="25"/>
      <c r="DZ1098" s="25"/>
      <c r="EA1098" s="25"/>
      <c r="EB1098" s="25"/>
      <c r="EC1098" s="25"/>
      <c r="ED1098" s="25"/>
      <c r="EE1098" s="25"/>
      <c r="EF1098" s="25"/>
      <c r="EG1098" s="25"/>
      <c r="EH1098" s="25"/>
      <c r="EI1098" s="25"/>
      <c r="EJ1098" s="25"/>
      <c r="EK1098" s="25"/>
      <c r="EL1098" s="25"/>
      <c r="EM1098" s="25"/>
      <c r="EN1098" s="25"/>
      <c r="EO1098" s="25"/>
      <c r="EP1098" s="25"/>
      <c r="EQ1098" s="25"/>
      <c r="ER1098" s="25"/>
      <c r="ES1098" s="25"/>
      <c r="ET1098" s="25"/>
      <c r="EU1098" s="25"/>
      <c r="EV1098" s="25"/>
      <c r="EW1098" s="25"/>
      <c r="EX1098" s="25"/>
      <c r="EY1098" s="25"/>
      <c r="EZ1098" s="25"/>
      <c r="FA1098" s="25"/>
      <c r="FB1098" s="25"/>
      <c r="FC1098" s="25"/>
      <c r="FD1098" s="25"/>
      <c r="FE1098" s="25"/>
      <c r="FF1098" s="25"/>
      <c r="FG1098" s="25"/>
      <c r="FH1098" s="25"/>
      <c r="FI1098" s="25"/>
      <c r="FJ1098" s="25"/>
      <c r="FK1098" s="25"/>
      <c r="FL1098" s="25"/>
      <c r="FM1098" s="25"/>
      <c r="FN1098" s="25"/>
      <c r="FO1098" s="25"/>
      <c r="FP1098" s="25"/>
      <c r="FQ1098" s="25"/>
      <c r="FR1098" s="25"/>
      <c r="FS1098" s="25"/>
      <c r="FT1098" s="25"/>
      <c r="FU1098" s="25"/>
      <c r="FV1098" s="25"/>
      <c r="FW1098" s="25"/>
      <c r="FX1098" s="25"/>
      <c r="FY1098" s="25"/>
      <c r="FZ1098" s="25"/>
      <c r="GA1098" s="25"/>
      <c r="GB1098" s="25"/>
      <c r="GC1098" s="25"/>
      <c r="GD1098" s="25"/>
      <c r="GE1098" s="25"/>
      <c r="GF1098" s="25"/>
      <c r="GG1098" s="25"/>
      <c r="GH1098" s="25"/>
      <c r="GI1098" s="25"/>
      <c r="GJ1098" s="25"/>
      <c r="GK1098" s="25"/>
      <c r="GL1098" s="25"/>
      <c r="GM1098" s="25"/>
      <c r="GN1098" s="25"/>
      <c r="GO1098" s="25"/>
      <c r="GP1098" s="25"/>
      <c r="GQ1098" s="25"/>
      <c r="GR1098" s="25"/>
      <c r="GS1098" s="25"/>
      <c r="GT1098" s="25"/>
      <c r="GU1098" s="25"/>
      <c r="GV1098" s="25"/>
      <c r="GW1098" s="25"/>
      <c r="GX1098" s="25"/>
      <c r="GY1098" s="25"/>
      <c r="GZ1098" s="25"/>
      <c r="HA1098" s="25"/>
      <c r="HB1098" s="25"/>
      <c r="HC1098" s="25"/>
      <c r="HD1098" s="25"/>
      <c r="HE1098" s="25"/>
      <c r="HF1098" s="25"/>
      <c r="HG1098" s="25"/>
      <c r="HH1098" s="25"/>
      <c r="HI1098" s="25"/>
      <c r="HJ1098" s="25"/>
      <c r="HK1098" s="25"/>
      <c r="HL1098" s="25"/>
      <c r="HM1098" s="25"/>
      <c r="HN1098" s="25"/>
      <c r="HO1098" s="25"/>
      <c r="HP1098" s="25"/>
      <c r="HQ1098" s="25"/>
      <c r="HR1098" s="25"/>
      <c r="HS1098" s="25"/>
      <c r="HT1098" s="25"/>
      <c r="HU1098" s="25"/>
      <c r="HV1098" s="25"/>
      <c r="HW1098" s="25"/>
      <c r="HX1098" s="25"/>
      <c r="HY1098" s="25"/>
      <c r="HZ1098" s="25"/>
      <c r="IA1098" s="25"/>
      <c r="IB1098" s="25"/>
      <c r="IC1098" s="25"/>
      <c r="ID1098" s="25"/>
      <c r="IE1098" s="25"/>
      <c r="IF1098" s="25"/>
      <c r="IG1098" s="25"/>
      <c r="IH1098" s="25"/>
      <c r="II1098" s="25"/>
      <c r="IJ1098" s="25"/>
      <c r="IK1098" s="25"/>
      <c r="IL1098" s="25"/>
      <c r="IM1098" s="25"/>
      <c r="IN1098" s="25"/>
      <c r="IO1098" s="25"/>
      <c r="IP1098" s="25"/>
      <c r="IQ1098" s="25"/>
      <c r="IR1098" s="25"/>
      <c r="IS1098" s="25"/>
      <c r="IT1098" s="25"/>
      <c r="IU1098" s="25"/>
      <c r="IV1098" s="25"/>
    </row>
  </sheetData>
  <sheetProtection/>
  <hyperlinks>
    <hyperlink ref="A3" location="Beam" display="Beam Weapons"/>
    <hyperlink ref="A4" location="Launcher" display="Launchers"/>
    <hyperlink ref="B3" location="Armor" display="Armor and Suits"/>
    <hyperlink ref="E3" location="Comm" display="Comm. &amp; Security"/>
    <hyperlink ref="A5" location="Melee" display="Melee Weapons"/>
    <hyperlink ref="A6" location="Missiles" display="Missiles"/>
    <hyperlink ref="A7" location="OtherWeapons" display="Other Weapons"/>
    <hyperlink ref="A8" location="Pistols" display="Pistols"/>
    <hyperlink ref="A9" location="Plasma" display="Plasma"/>
    <hyperlink ref="A10" location="Ranged" display="Ranged Weapons"/>
    <hyperlink ref="A11" location="Rifles" display="Rifles "/>
    <hyperlink ref="A12" location="ShotGun" display="Shot Guns"/>
    <hyperlink ref="A13" location="Stun" display="Stun weapons"/>
    <hyperlink ref="B4" location="PA" display="Powered Armor"/>
    <hyperlink ref="B5" location="Packs" display="Powered Armor Packs"/>
    <hyperlink ref="C3" location="Explosives" display="Explosives"/>
    <hyperlink ref="C4" location="Grenades" display="Grenades"/>
    <hyperlink ref="E4" location="Computer" display="Computer Equipment"/>
    <hyperlink ref="E5" location="Med" display="Medical Equipment"/>
    <hyperlink ref="E6" location="Misc" display="Miscellaneous Equipment"/>
    <hyperlink ref="E7" location="Newtech" display="Newtech"/>
    <hyperlink ref="E8" location="Robots" display="Robots"/>
    <hyperlink ref="E9" location="Sensor" display="Sensor Equipment"/>
    <hyperlink ref="E10" location="Survival" display="Survival Equipment"/>
    <hyperlink ref="E11" location="Tools" display="Tools"/>
    <hyperlink ref="I3" location="Food" display="Food &amp; Supplies"/>
    <hyperlink ref="I4" location="LiveStock" display="Live Stock"/>
    <hyperlink ref="I5" location="nonAtmo_vehicles" display="NonAtmo-Vehicles"/>
    <hyperlink ref="I6" location="atmo_vehicles" display="Atmo-Vehicles"/>
    <hyperlink ref="I7" location="ship_items" display="Ship Items"/>
  </hyperlinks>
  <printOptions/>
  <pageMargins left="0.75" right="0.75" top="1" bottom="1" header="0.5" footer="0.5"/>
  <pageSetup horizontalDpi="300" verticalDpi="300" orientation="portrait" r:id="rId1"/>
  <ignoredErrors>
    <ignoredError sqref="D391 B131 D7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5"/>
  <sheetViews>
    <sheetView workbookViewId="0" topLeftCell="A33">
      <selection activeCell="B76" sqref="B76"/>
    </sheetView>
  </sheetViews>
  <sheetFormatPr defaultColWidth="9.140625" defaultRowHeight="12.75"/>
  <cols>
    <col min="1" max="1" width="14.421875" style="153" customWidth="1"/>
    <col min="2" max="2" width="23.28125" style="153" customWidth="1"/>
    <col min="3" max="3" width="87.28125" style="172" bestFit="1" customWidth="1"/>
    <col min="4" max="4" width="11.8515625" style="153" customWidth="1"/>
    <col min="5" max="16384" width="9.140625" style="153" customWidth="1"/>
  </cols>
  <sheetData>
    <row r="1" ht="12.75">
      <c r="C1" s="199" t="s">
        <v>1166</v>
      </c>
    </row>
    <row r="2" ht="12.75">
      <c r="C2" s="200" t="s">
        <v>1167</v>
      </c>
    </row>
    <row r="3" spans="2:3" ht="12.75">
      <c r="B3" s="194" t="s">
        <v>1293</v>
      </c>
      <c r="C3" s="194" t="s">
        <v>0</v>
      </c>
    </row>
    <row r="4" spans="2:4" ht="12.75">
      <c r="B4" s="195">
        <f>front!B16</f>
        <v>0</v>
      </c>
      <c r="C4" s="196"/>
      <c r="D4" s="153">
        <f>LEN(C4)</f>
        <v>0</v>
      </c>
    </row>
    <row r="5" spans="2:3" ht="12.75">
      <c r="B5" s="195">
        <f>front!B17</f>
        <v>0</v>
      </c>
      <c r="C5" s="196"/>
    </row>
    <row r="6" spans="2:3" ht="12.75">
      <c r="B6" s="195">
        <f>front!B18</f>
        <v>0</v>
      </c>
      <c r="C6" s="196"/>
    </row>
    <row r="7" spans="2:3" ht="12.75">
      <c r="B7" s="195">
        <f>front!B19</f>
        <v>0</v>
      </c>
      <c r="C7" s="196"/>
    </row>
    <row r="8" spans="2:3" ht="12.75">
      <c r="B8" s="195">
        <f>front!B20</f>
        <v>0</v>
      </c>
      <c r="C8" s="196"/>
    </row>
    <row r="9" spans="2:3" ht="12.75">
      <c r="B9" s="195">
        <f>front!B21</f>
        <v>0</v>
      </c>
      <c r="C9" s="196"/>
    </row>
    <row r="10" spans="2:3" ht="12.75">
      <c r="B10" s="195">
        <f>front!B22</f>
        <v>0</v>
      </c>
      <c r="C10" s="196"/>
    </row>
    <row r="11" spans="2:3" ht="12.75">
      <c r="B11" s="195">
        <f>front!B23</f>
        <v>0</v>
      </c>
      <c r="C11" s="196"/>
    </row>
    <row r="12" spans="2:3" ht="12.75">
      <c r="B12" s="195">
        <f>front!B24</f>
        <v>0</v>
      </c>
      <c r="C12" s="196"/>
    </row>
    <row r="13" spans="2:3" ht="12.75">
      <c r="B13" s="195">
        <f>front!B25</f>
        <v>0</v>
      </c>
      <c r="C13" s="196"/>
    </row>
    <row r="14" spans="2:3" ht="12.75">
      <c r="B14" s="195">
        <f>front!B26</f>
        <v>0</v>
      </c>
      <c r="C14" s="196"/>
    </row>
    <row r="15" spans="2:3" ht="12.75">
      <c r="B15" s="195">
        <f>front!B27</f>
        <v>0</v>
      </c>
      <c r="C15" s="196"/>
    </row>
    <row r="16" spans="2:3" ht="12.75">
      <c r="B16" s="195">
        <f>front!B28</f>
        <v>0</v>
      </c>
      <c r="C16" s="196"/>
    </row>
    <row r="17" spans="2:3" ht="12.75">
      <c r="B17" s="195">
        <f>front!B29</f>
        <v>0</v>
      </c>
      <c r="C17" s="196"/>
    </row>
    <row r="18" spans="2:3" ht="12.75">
      <c r="B18" s="194" t="str">
        <f>front!B30</f>
        <v>Skills</v>
      </c>
      <c r="C18" s="196"/>
    </row>
    <row r="19" spans="2:3" ht="12.75">
      <c r="B19" s="195" t="str">
        <f>front!B31</f>
        <v>General</v>
      </c>
      <c r="C19" s="196"/>
    </row>
    <row r="20" spans="2:3" ht="12.75">
      <c r="B20" s="195">
        <f>front!B32</f>
        <v>0</v>
      </c>
      <c r="C20" s="196"/>
    </row>
    <row r="21" spans="2:3" ht="12.75">
      <c r="B21" s="195">
        <f>front!B33</f>
        <v>0</v>
      </c>
      <c r="C21" s="196"/>
    </row>
    <row r="22" spans="2:3" ht="12.75">
      <c r="B22" s="195">
        <f>front!B34</f>
        <v>0</v>
      </c>
      <c r="C22" s="196"/>
    </row>
    <row r="23" spans="2:3" ht="12.75">
      <c r="B23" s="195">
        <f>front!B35</f>
        <v>0</v>
      </c>
      <c r="C23" s="196"/>
    </row>
    <row r="24" spans="2:3" ht="12.75">
      <c r="B24" s="195">
        <f>front!B36</f>
        <v>0</v>
      </c>
      <c r="C24" s="196"/>
    </row>
    <row r="25" spans="2:3" ht="12.75">
      <c r="B25" s="195">
        <f>front!B37</f>
        <v>0</v>
      </c>
      <c r="C25" s="196"/>
    </row>
    <row r="26" spans="2:3" ht="12.75">
      <c r="B26" s="195">
        <f>front!B38</f>
        <v>0</v>
      </c>
      <c r="C26" s="196"/>
    </row>
    <row r="27" spans="2:3" ht="12.75">
      <c r="B27" s="195">
        <f>front!B39</f>
        <v>0</v>
      </c>
      <c r="C27" s="196"/>
    </row>
    <row r="28" spans="2:3" ht="12.75">
      <c r="B28" s="195">
        <f>front!B40</f>
        <v>0</v>
      </c>
      <c r="C28" s="196"/>
    </row>
    <row r="29" spans="2:3" ht="12.75">
      <c r="B29" s="195">
        <f>front!B41</f>
        <v>0</v>
      </c>
      <c r="C29" s="196"/>
    </row>
    <row r="30" spans="2:3" ht="12.75">
      <c r="B30" s="195">
        <f>front!B42</f>
        <v>0</v>
      </c>
      <c r="C30" s="196"/>
    </row>
    <row r="31" spans="2:3" ht="12.75">
      <c r="B31" s="195">
        <f>front!B43</f>
        <v>0</v>
      </c>
      <c r="C31" s="196"/>
    </row>
    <row r="32" spans="2:3" ht="12.75">
      <c r="B32" s="195">
        <f>front!B44</f>
        <v>0</v>
      </c>
      <c r="C32" s="196"/>
    </row>
    <row r="33" spans="2:3" ht="12.75">
      <c r="B33" s="195">
        <f>front!B45</f>
        <v>0</v>
      </c>
      <c r="C33" s="196"/>
    </row>
    <row r="34" spans="2:3" ht="12.75">
      <c r="B34" s="195">
        <f>front!B46</f>
        <v>0</v>
      </c>
      <c r="C34" s="196"/>
    </row>
    <row r="35" spans="2:3" ht="12.75">
      <c r="B35" s="195">
        <f>front!B47</f>
        <v>0</v>
      </c>
      <c r="C35" s="196"/>
    </row>
    <row r="36" spans="2:3" ht="12.75">
      <c r="B36" s="195">
        <f>front!B48</f>
        <v>0</v>
      </c>
      <c r="C36" s="196"/>
    </row>
    <row r="37" spans="2:3" ht="12.75">
      <c r="B37" s="195">
        <f>front!B49</f>
        <v>0</v>
      </c>
      <c r="C37" s="196"/>
    </row>
    <row r="38" spans="2:3" ht="12.75">
      <c r="B38" s="195">
        <f>front!B50</f>
        <v>0</v>
      </c>
      <c r="C38" s="196"/>
    </row>
    <row r="39" spans="2:3" ht="12.75">
      <c r="B39" s="195">
        <f>front!B51</f>
        <v>0</v>
      </c>
      <c r="C39" s="196"/>
    </row>
    <row r="40" spans="2:3" ht="12.75">
      <c r="B40" s="195">
        <f>front!B52</f>
        <v>0</v>
      </c>
      <c r="C40" s="196"/>
    </row>
    <row r="41" spans="2:3" ht="12.75">
      <c r="B41" s="195">
        <f>front!B53</f>
        <v>0</v>
      </c>
      <c r="C41" s="196"/>
    </row>
    <row r="42" spans="2:3" ht="12.75">
      <c r="B42" s="197"/>
      <c r="C42" s="198"/>
    </row>
    <row r="43" spans="2:3" ht="12.75">
      <c r="B43" s="197"/>
      <c r="C43" s="198"/>
    </row>
    <row r="44" spans="2:3" ht="12.75">
      <c r="B44" s="197"/>
      <c r="C44" s="198"/>
    </row>
    <row r="45" spans="2:3" ht="12.75">
      <c r="B45" s="197"/>
      <c r="C45" s="198"/>
    </row>
    <row r="47" spans="1:5" ht="15.75">
      <c r="A47" s="167" t="s">
        <v>98</v>
      </c>
      <c r="B47" s="155" t="s">
        <v>99</v>
      </c>
      <c r="C47" s="173" t="s">
        <v>103</v>
      </c>
      <c r="D47" s="155" t="s">
        <v>104</v>
      </c>
      <c r="E47" s="155" t="s">
        <v>85</v>
      </c>
    </row>
    <row r="48" spans="1:5" ht="15.75">
      <c r="A48" s="167"/>
      <c r="B48" s="155"/>
      <c r="C48" s="173"/>
      <c r="D48" s="155"/>
      <c r="E48" s="155"/>
    </row>
    <row r="49" spans="1:5" s="18" customFormat="1" ht="11.25">
      <c r="A49" s="18" t="s">
        <v>143</v>
      </c>
      <c r="B49" s="18" t="s">
        <v>102</v>
      </c>
      <c r="C49" s="171" t="s">
        <v>1129</v>
      </c>
      <c r="D49" s="18" t="s">
        <v>106</v>
      </c>
      <c r="E49" s="168">
        <f>IF(B49="Minor",2,4)</f>
        <v>4</v>
      </c>
    </row>
    <row r="50" spans="1:5" s="18" customFormat="1" ht="11.25">
      <c r="A50" s="18" t="s">
        <v>142</v>
      </c>
      <c r="B50" s="18" t="s">
        <v>101</v>
      </c>
      <c r="C50" s="170" t="s">
        <v>1128</v>
      </c>
      <c r="D50" s="18" t="s">
        <v>106</v>
      </c>
      <c r="E50" s="168">
        <f aca="true" t="shared" si="0" ref="E50:E114">IF(B50="Minor",2,4)</f>
        <v>2</v>
      </c>
    </row>
    <row r="51" spans="1:5" s="18" customFormat="1" ht="11.25">
      <c r="A51" s="18" t="s">
        <v>145</v>
      </c>
      <c r="B51" s="18" t="s">
        <v>102</v>
      </c>
      <c r="C51" s="171" t="s">
        <v>1130</v>
      </c>
      <c r="D51" s="18" t="s">
        <v>106</v>
      </c>
      <c r="E51" s="168">
        <f t="shared" si="0"/>
        <v>4</v>
      </c>
    </row>
    <row r="52" spans="1:5" s="18" customFormat="1" ht="11.25">
      <c r="A52" s="18" t="s">
        <v>144</v>
      </c>
      <c r="B52" s="18" t="s">
        <v>101</v>
      </c>
      <c r="C52" s="171" t="s">
        <v>1170</v>
      </c>
      <c r="D52" s="18" t="s">
        <v>106</v>
      </c>
      <c r="E52" s="168">
        <f t="shared" si="0"/>
        <v>2</v>
      </c>
    </row>
    <row r="53" spans="1:5" s="18" customFormat="1" ht="11.25">
      <c r="A53" s="18" t="s">
        <v>147</v>
      </c>
      <c r="B53" s="18" t="s">
        <v>102</v>
      </c>
      <c r="C53" s="171" t="s">
        <v>1120</v>
      </c>
      <c r="D53" s="18" t="s">
        <v>106</v>
      </c>
      <c r="E53" s="168">
        <f t="shared" si="0"/>
        <v>4</v>
      </c>
    </row>
    <row r="54" spans="1:5" s="18" customFormat="1" ht="11.25">
      <c r="A54" s="18" t="s">
        <v>146</v>
      </c>
      <c r="B54" s="18" t="s">
        <v>101</v>
      </c>
      <c r="C54" s="170" t="s">
        <v>1119</v>
      </c>
      <c r="D54" s="18" t="s">
        <v>106</v>
      </c>
      <c r="E54" s="168">
        <f t="shared" si="0"/>
        <v>2</v>
      </c>
    </row>
    <row r="55" spans="1:5" s="18" customFormat="1" ht="11.25">
      <c r="A55" s="18" t="s">
        <v>1173</v>
      </c>
      <c r="B55" s="18" t="s">
        <v>101</v>
      </c>
      <c r="C55" s="171" t="s">
        <v>1208</v>
      </c>
      <c r="D55" s="18" t="s">
        <v>106</v>
      </c>
      <c r="E55" s="168">
        <f t="shared" si="0"/>
        <v>2</v>
      </c>
    </row>
    <row r="56" spans="1:5" s="18" customFormat="1" ht="11.25">
      <c r="A56" s="18" t="s">
        <v>149</v>
      </c>
      <c r="B56" s="18" t="s">
        <v>102</v>
      </c>
      <c r="C56" s="171" t="s">
        <v>139</v>
      </c>
      <c r="D56" s="18" t="s">
        <v>106</v>
      </c>
      <c r="E56" s="168">
        <f t="shared" si="0"/>
        <v>4</v>
      </c>
    </row>
    <row r="57" spans="1:5" s="18" customFormat="1" ht="11.25">
      <c r="A57" s="18" t="s">
        <v>148</v>
      </c>
      <c r="B57" s="18" t="s">
        <v>101</v>
      </c>
      <c r="C57" s="170" t="s">
        <v>138</v>
      </c>
      <c r="D57" s="18" t="s">
        <v>106</v>
      </c>
      <c r="E57" s="168">
        <f t="shared" si="0"/>
        <v>2</v>
      </c>
    </row>
    <row r="58" spans="1:5" s="18" customFormat="1" ht="11.25">
      <c r="A58" s="18" t="s">
        <v>1174</v>
      </c>
      <c r="B58" s="18" t="s">
        <v>101</v>
      </c>
      <c r="C58" s="171" t="s">
        <v>1182</v>
      </c>
      <c r="D58" s="18" t="s">
        <v>106</v>
      </c>
      <c r="E58" s="168">
        <f t="shared" si="0"/>
        <v>2</v>
      </c>
    </row>
    <row r="59" spans="1:5" s="18" customFormat="1" ht="11.25">
      <c r="A59" s="18" t="s">
        <v>1175</v>
      </c>
      <c r="B59" s="18" t="s">
        <v>102</v>
      </c>
      <c r="C59" s="171" t="s">
        <v>1183</v>
      </c>
      <c r="D59" s="18" t="s">
        <v>106</v>
      </c>
      <c r="E59" s="168">
        <f t="shared" si="0"/>
        <v>4</v>
      </c>
    </row>
    <row r="60" spans="1:5" s="18" customFormat="1" ht="11.25">
      <c r="A60" s="18" t="s">
        <v>1176</v>
      </c>
      <c r="B60" s="18" t="s">
        <v>101</v>
      </c>
      <c r="C60" s="171" t="s">
        <v>1184</v>
      </c>
      <c r="D60" s="18" t="s">
        <v>106</v>
      </c>
      <c r="E60" s="168">
        <f t="shared" si="0"/>
        <v>2</v>
      </c>
    </row>
    <row r="61" spans="1:5" s="18" customFormat="1" ht="11.25">
      <c r="A61" s="18" t="s">
        <v>150</v>
      </c>
      <c r="B61" s="18" t="s">
        <v>102</v>
      </c>
      <c r="C61" s="171" t="s">
        <v>140</v>
      </c>
      <c r="D61" s="18" t="s">
        <v>106</v>
      </c>
      <c r="E61" s="168">
        <f t="shared" si="0"/>
        <v>4</v>
      </c>
    </row>
    <row r="62" spans="1:5" s="18" customFormat="1" ht="11.25">
      <c r="A62" s="18" t="s">
        <v>1194</v>
      </c>
      <c r="B62" s="18" t="s">
        <v>102</v>
      </c>
      <c r="C62" s="171" t="s">
        <v>1195</v>
      </c>
      <c r="D62" s="18" t="s">
        <v>106</v>
      </c>
      <c r="E62" s="168">
        <f t="shared" si="0"/>
        <v>4</v>
      </c>
    </row>
    <row r="63" spans="1:5" s="18" customFormat="1" ht="11.25">
      <c r="A63" s="18" t="s">
        <v>1186</v>
      </c>
      <c r="B63" s="18" t="s">
        <v>102</v>
      </c>
      <c r="C63" s="171" t="s">
        <v>1188</v>
      </c>
      <c r="D63" s="18" t="s">
        <v>106</v>
      </c>
      <c r="E63" s="168">
        <f t="shared" si="0"/>
        <v>4</v>
      </c>
    </row>
    <row r="64" spans="1:5" s="18" customFormat="1" ht="11.25">
      <c r="A64" s="18" t="s">
        <v>1185</v>
      </c>
      <c r="B64" s="18" t="s">
        <v>101</v>
      </c>
      <c r="C64" s="171" t="s">
        <v>1187</v>
      </c>
      <c r="D64" s="18" t="s">
        <v>106</v>
      </c>
      <c r="E64" s="168">
        <f t="shared" si="0"/>
        <v>2</v>
      </c>
    </row>
    <row r="65" spans="1:5" s="18" customFormat="1" ht="11.25">
      <c r="A65" s="18" t="s">
        <v>151</v>
      </c>
      <c r="B65" s="18" t="s">
        <v>101</v>
      </c>
      <c r="C65" s="171" t="s">
        <v>141</v>
      </c>
      <c r="D65" s="18" t="s">
        <v>106</v>
      </c>
      <c r="E65" s="168">
        <f t="shared" si="0"/>
        <v>2</v>
      </c>
    </row>
    <row r="66" spans="1:5" s="18" customFormat="1" ht="11.25">
      <c r="A66" s="18" t="s">
        <v>152</v>
      </c>
      <c r="B66" s="18" t="s">
        <v>101</v>
      </c>
      <c r="C66" s="171" t="s">
        <v>141</v>
      </c>
      <c r="D66" s="18" t="s">
        <v>106</v>
      </c>
      <c r="E66" s="168">
        <f t="shared" si="0"/>
        <v>2</v>
      </c>
    </row>
    <row r="67" spans="1:5" s="18" customFormat="1" ht="11.25">
      <c r="A67" s="18" t="s">
        <v>1177</v>
      </c>
      <c r="B67" s="18" t="s">
        <v>101</v>
      </c>
      <c r="C67" s="171" t="s">
        <v>1189</v>
      </c>
      <c r="D67" s="18" t="s">
        <v>106</v>
      </c>
      <c r="E67" s="168">
        <f t="shared" si="0"/>
        <v>2</v>
      </c>
    </row>
    <row r="68" spans="1:5" s="18" customFormat="1" ht="11.25">
      <c r="A68" s="18" t="s">
        <v>154</v>
      </c>
      <c r="B68" s="18" t="s">
        <v>102</v>
      </c>
      <c r="C68" s="171" t="s">
        <v>1131</v>
      </c>
      <c r="D68" s="18" t="s">
        <v>106</v>
      </c>
      <c r="E68" s="168">
        <f t="shared" si="0"/>
        <v>4</v>
      </c>
    </row>
    <row r="69" spans="1:5" s="18" customFormat="1" ht="11.25">
      <c r="A69" s="18" t="s">
        <v>153</v>
      </c>
      <c r="B69" s="18" t="s">
        <v>101</v>
      </c>
      <c r="C69" s="170" t="s">
        <v>1171</v>
      </c>
      <c r="D69" s="18" t="s">
        <v>106</v>
      </c>
      <c r="E69" s="168">
        <f t="shared" si="0"/>
        <v>2</v>
      </c>
    </row>
    <row r="70" spans="1:5" s="18" customFormat="1" ht="11.25">
      <c r="A70" s="18" t="s">
        <v>1190</v>
      </c>
      <c r="B70" s="18" t="s">
        <v>101</v>
      </c>
      <c r="C70" s="171" t="s">
        <v>1191</v>
      </c>
      <c r="D70" s="18" t="s">
        <v>106</v>
      </c>
      <c r="E70" s="168">
        <f t="shared" si="0"/>
        <v>2</v>
      </c>
    </row>
    <row r="71" spans="1:5" s="18" customFormat="1" ht="11.25">
      <c r="A71" s="18" t="s">
        <v>1192</v>
      </c>
      <c r="B71" s="18" t="s">
        <v>102</v>
      </c>
      <c r="C71" s="171" t="s">
        <v>1193</v>
      </c>
      <c r="D71" s="18" t="s">
        <v>106</v>
      </c>
      <c r="E71" s="168">
        <f t="shared" si="0"/>
        <v>4</v>
      </c>
    </row>
    <row r="72" spans="1:5" s="18" customFormat="1" ht="11.25">
      <c r="A72" s="18" t="s">
        <v>156</v>
      </c>
      <c r="B72" s="18" t="s">
        <v>102</v>
      </c>
      <c r="C72" s="171" t="s">
        <v>1121</v>
      </c>
      <c r="D72" s="18" t="s">
        <v>106</v>
      </c>
      <c r="E72" s="168">
        <f t="shared" si="0"/>
        <v>4</v>
      </c>
    </row>
    <row r="73" spans="1:5" s="18" customFormat="1" ht="11.25">
      <c r="A73" s="18" t="s">
        <v>155</v>
      </c>
      <c r="B73" s="18" t="s">
        <v>101</v>
      </c>
      <c r="C73" s="170" t="s">
        <v>1132</v>
      </c>
      <c r="D73" s="18" t="s">
        <v>106</v>
      </c>
      <c r="E73" s="168">
        <f t="shared" si="0"/>
        <v>2</v>
      </c>
    </row>
    <row r="74" spans="1:5" s="18" customFormat="1" ht="11.25">
      <c r="A74" s="18" t="s">
        <v>157</v>
      </c>
      <c r="B74" s="18" t="s">
        <v>101</v>
      </c>
      <c r="C74" s="170" t="s">
        <v>1122</v>
      </c>
      <c r="D74" s="18" t="s">
        <v>106</v>
      </c>
      <c r="E74" s="168">
        <f t="shared" si="0"/>
        <v>2</v>
      </c>
    </row>
    <row r="75" spans="1:5" s="18" customFormat="1" ht="11.25">
      <c r="A75" s="18" t="s">
        <v>1196</v>
      </c>
      <c r="B75" s="18" t="s">
        <v>102</v>
      </c>
      <c r="C75" s="171" t="s">
        <v>1199</v>
      </c>
      <c r="D75" s="18" t="s">
        <v>106</v>
      </c>
      <c r="E75" s="168">
        <f t="shared" si="0"/>
        <v>4</v>
      </c>
    </row>
    <row r="76" spans="1:5" s="18" customFormat="1" ht="11.25">
      <c r="A76" s="18" t="s">
        <v>1197</v>
      </c>
      <c r="B76" s="18" t="s">
        <v>102</v>
      </c>
      <c r="C76" s="171" t="s">
        <v>1198</v>
      </c>
      <c r="D76" s="18" t="s">
        <v>106</v>
      </c>
      <c r="E76" s="168">
        <f t="shared" si="0"/>
        <v>4</v>
      </c>
    </row>
    <row r="77" spans="1:5" s="18" customFormat="1" ht="11.25">
      <c r="A77" s="18" t="s">
        <v>158</v>
      </c>
      <c r="B77" s="18" t="s">
        <v>101</v>
      </c>
      <c r="C77" s="170" t="s">
        <v>1123</v>
      </c>
      <c r="D77" s="18" t="s">
        <v>106</v>
      </c>
      <c r="E77" s="168">
        <f t="shared" si="0"/>
        <v>2</v>
      </c>
    </row>
    <row r="78" spans="1:5" s="18" customFormat="1" ht="11.25">
      <c r="A78" s="18" t="s">
        <v>159</v>
      </c>
      <c r="B78" s="18" t="s">
        <v>101</v>
      </c>
      <c r="C78" s="170" t="s">
        <v>1172</v>
      </c>
      <c r="D78" s="18" t="s">
        <v>106</v>
      </c>
      <c r="E78" s="168">
        <f t="shared" si="0"/>
        <v>2</v>
      </c>
    </row>
    <row r="79" spans="1:5" s="18" customFormat="1" ht="11.25">
      <c r="A79" s="18" t="s">
        <v>161</v>
      </c>
      <c r="B79" s="18" t="s">
        <v>102</v>
      </c>
      <c r="C79" s="171" t="s">
        <v>254</v>
      </c>
      <c r="D79" s="18" t="s">
        <v>106</v>
      </c>
      <c r="E79" s="168">
        <f t="shared" si="0"/>
        <v>4</v>
      </c>
    </row>
    <row r="80" spans="1:5" s="18" customFormat="1" ht="11.25">
      <c r="A80" s="18" t="s">
        <v>160</v>
      </c>
      <c r="B80" s="18" t="s">
        <v>101</v>
      </c>
      <c r="C80" s="171" t="s">
        <v>253</v>
      </c>
      <c r="D80" s="18" t="s">
        <v>106</v>
      </c>
      <c r="E80" s="168">
        <f t="shared" si="0"/>
        <v>2</v>
      </c>
    </row>
    <row r="81" spans="1:5" s="18" customFormat="1" ht="11.25">
      <c r="A81" s="18" t="s">
        <v>162</v>
      </c>
      <c r="B81" s="18" t="s">
        <v>102</v>
      </c>
      <c r="C81" s="170" t="s">
        <v>1124</v>
      </c>
      <c r="D81" s="18" t="s">
        <v>106</v>
      </c>
      <c r="E81" s="168">
        <f t="shared" si="0"/>
        <v>4</v>
      </c>
    </row>
    <row r="82" spans="1:5" s="18" customFormat="1" ht="11.25">
      <c r="A82" s="18" t="s">
        <v>163</v>
      </c>
      <c r="B82" s="18" t="s">
        <v>101</v>
      </c>
      <c r="C82" s="170" t="s">
        <v>255</v>
      </c>
      <c r="D82" s="18" t="s">
        <v>106</v>
      </c>
      <c r="E82" s="168">
        <f t="shared" si="0"/>
        <v>2</v>
      </c>
    </row>
    <row r="83" spans="1:5" s="18" customFormat="1" ht="11.25">
      <c r="A83" s="18" t="s">
        <v>164</v>
      </c>
      <c r="B83" s="18" t="s">
        <v>101</v>
      </c>
      <c r="C83" s="171" t="s">
        <v>256</v>
      </c>
      <c r="D83" s="18" t="s">
        <v>106</v>
      </c>
      <c r="E83" s="168">
        <f t="shared" si="0"/>
        <v>2</v>
      </c>
    </row>
    <row r="84" spans="1:5" s="18" customFormat="1" ht="11.25">
      <c r="A84" s="18" t="s">
        <v>165</v>
      </c>
      <c r="B84" s="18" t="s">
        <v>101</v>
      </c>
      <c r="C84" s="171" t="s">
        <v>257</v>
      </c>
      <c r="D84" s="18" t="s">
        <v>106</v>
      </c>
      <c r="E84" s="168">
        <f t="shared" si="0"/>
        <v>2</v>
      </c>
    </row>
    <row r="85" spans="1:5" s="18" customFormat="1" ht="11.25">
      <c r="A85" s="18" t="s">
        <v>166</v>
      </c>
      <c r="B85" s="18" t="s">
        <v>101</v>
      </c>
      <c r="C85" s="170" t="s">
        <v>258</v>
      </c>
      <c r="D85" s="18" t="s">
        <v>106</v>
      </c>
      <c r="E85" s="168">
        <f t="shared" si="0"/>
        <v>2</v>
      </c>
    </row>
    <row r="86" spans="1:5" s="18" customFormat="1" ht="11.25">
      <c r="A86" s="18" t="s">
        <v>167</v>
      </c>
      <c r="B86" s="18" t="s">
        <v>102</v>
      </c>
      <c r="C86" s="171" t="s">
        <v>259</v>
      </c>
      <c r="D86" s="18" t="s">
        <v>106</v>
      </c>
      <c r="E86" s="168">
        <f t="shared" si="0"/>
        <v>4</v>
      </c>
    </row>
    <row r="87" spans="1:5" s="18" customFormat="1" ht="11.25">
      <c r="A87" s="18" t="s">
        <v>168</v>
      </c>
      <c r="B87" s="18" t="s">
        <v>101</v>
      </c>
      <c r="C87" s="171" t="s">
        <v>260</v>
      </c>
      <c r="D87" s="18" t="s">
        <v>106</v>
      </c>
      <c r="E87" s="168">
        <f t="shared" si="0"/>
        <v>2</v>
      </c>
    </row>
    <row r="88" spans="1:5" s="18" customFormat="1" ht="11.25">
      <c r="A88" s="18" t="s">
        <v>169</v>
      </c>
      <c r="B88" s="18" t="s">
        <v>102</v>
      </c>
      <c r="C88" s="170" t="s">
        <v>261</v>
      </c>
      <c r="D88" s="18" t="s">
        <v>106</v>
      </c>
      <c r="E88" s="168">
        <f t="shared" si="0"/>
        <v>4</v>
      </c>
    </row>
    <row r="89" spans="1:5" s="18" customFormat="1" ht="11.25">
      <c r="A89" s="18" t="s">
        <v>171</v>
      </c>
      <c r="B89" s="18" t="s">
        <v>102</v>
      </c>
      <c r="C89" s="171" t="s">
        <v>263</v>
      </c>
      <c r="D89" s="18" t="s">
        <v>106</v>
      </c>
      <c r="E89" s="168">
        <f t="shared" si="0"/>
        <v>4</v>
      </c>
    </row>
    <row r="90" spans="1:5" s="18" customFormat="1" ht="11.25">
      <c r="A90" s="18" t="s">
        <v>170</v>
      </c>
      <c r="B90" s="18" t="s">
        <v>101</v>
      </c>
      <c r="C90" s="171" t="s">
        <v>262</v>
      </c>
      <c r="D90" s="18" t="s">
        <v>106</v>
      </c>
      <c r="E90" s="168">
        <f t="shared" si="0"/>
        <v>2</v>
      </c>
    </row>
    <row r="91" spans="1:5" s="18" customFormat="1" ht="11.25">
      <c r="A91" s="18" t="s">
        <v>1201</v>
      </c>
      <c r="B91" s="18" t="s">
        <v>102</v>
      </c>
      <c r="C91" s="171" t="s">
        <v>1203</v>
      </c>
      <c r="D91" s="18" t="s">
        <v>106</v>
      </c>
      <c r="E91" s="168">
        <f t="shared" si="0"/>
        <v>4</v>
      </c>
    </row>
    <row r="92" spans="1:5" s="18" customFormat="1" ht="11.25">
      <c r="A92" s="18" t="s">
        <v>1200</v>
      </c>
      <c r="B92" s="18" t="s">
        <v>101</v>
      </c>
      <c r="C92" s="171" t="s">
        <v>1202</v>
      </c>
      <c r="D92" s="18" t="s">
        <v>106</v>
      </c>
      <c r="E92" s="168">
        <f t="shared" si="0"/>
        <v>2</v>
      </c>
    </row>
    <row r="93" spans="1:5" s="18" customFormat="1" ht="11.25">
      <c r="A93" s="18" t="s">
        <v>173</v>
      </c>
      <c r="B93" s="18" t="s">
        <v>102</v>
      </c>
      <c r="C93" s="170" t="s">
        <v>1133</v>
      </c>
      <c r="D93" s="18" t="s">
        <v>106</v>
      </c>
      <c r="E93" s="168">
        <f t="shared" si="0"/>
        <v>4</v>
      </c>
    </row>
    <row r="94" spans="1:5" s="18" customFormat="1" ht="11.25">
      <c r="A94" s="18" t="s">
        <v>172</v>
      </c>
      <c r="B94" s="18" t="s">
        <v>101</v>
      </c>
      <c r="C94" s="170" t="s">
        <v>264</v>
      </c>
      <c r="D94" s="18" t="s">
        <v>106</v>
      </c>
      <c r="E94" s="168">
        <f t="shared" si="0"/>
        <v>2</v>
      </c>
    </row>
    <row r="95" spans="1:5" s="18" customFormat="1" ht="11.25">
      <c r="A95" s="18" t="s">
        <v>174</v>
      </c>
      <c r="B95" s="18" t="s">
        <v>101</v>
      </c>
      <c r="C95" s="170" t="s">
        <v>265</v>
      </c>
      <c r="D95" s="18" t="s">
        <v>106</v>
      </c>
      <c r="E95" s="168">
        <f t="shared" si="0"/>
        <v>2</v>
      </c>
    </row>
    <row r="96" spans="1:5" s="18" customFormat="1" ht="11.25">
      <c r="A96" s="18" t="s">
        <v>176</v>
      </c>
      <c r="B96" s="18" t="s">
        <v>102</v>
      </c>
      <c r="C96" s="171" t="s">
        <v>267</v>
      </c>
      <c r="D96" s="18" t="s">
        <v>106</v>
      </c>
      <c r="E96" s="168">
        <f t="shared" si="0"/>
        <v>4</v>
      </c>
    </row>
    <row r="97" spans="1:5" s="18" customFormat="1" ht="11.25">
      <c r="A97" s="18" t="s">
        <v>175</v>
      </c>
      <c r="B97" s="18" t="s">
        <v>101</v>
      </c>
      <c r="C97" s="170" t="s">
        <v>266</v>
      </c>
      <c r="D97" s="18" t="s">
        <v>106</v>
      </c>
      <c r="E97" s="168">
        <f t="shared" si="0"/>
        <v>2</v>
      </c>
    </row>
    <row r="98" spans="1:5" s="18" customFormat="1" ht="11.25">
      <c r="A98" s="18" t="s">
        <v>177</v>
      </c>
      <c r="B98" s="18" t="s">
        <v>101</v>
      </c>
      <c r="C98" s="171" t="s">
        <v>268</v>
      </c>
      <c r="D98" s="18" t="s">
        <v>106</v>
      </c>
      <c r="E98" s="168">
        <f t="shared" si="0"/>
        <v>2</v>
      </c>
    </row>
    <row r="99" spans="1:5" s="18" customFormat="1" ht="11.25">
      <c r="A99" s="18" t="s">
        <v>179</v>
      </c>
      <c r="B99" s="18" t="s">
        <v>102</v>
      </c>
      <c r="C99" s="171" t="s">
        <v>270</v>
      </c>
      <c r="D99" s="18" t="s">
        <v>106</v>
      </c>
      <c r="E99" s="168">
        <f t="shared" si="0"/>
        <v>4</v>
      </c>
    </row>
    <row r="100" spans="1:5" s="18" customFormat="1" ht="11.25">
      <c r="A100" s="18" t="s">
        <v>178</v>
      </c>
      <c r="B100" s="18" t="s">
        <v>101</v>
      </c>
      <c r="C100" s="170" t="s">
        <v>269</v>
      </c>
      <c r="D100" s="18" t="s">
        <v>106</v>
      </c>
      <c r="E100" s="168">
        <f t="shared" si="0"/>
        <v>2</v>
      </c>
    </row>
    <row r="101" spans="1:5" s="18" customFormat="1" ht="11.25">
      <c r="A101" s="18" t="s">
        <v>180</v>
      </c>
      <c r="B101" s="18" t="s">
        <v>101</v>
      </c>
      <c r="C101" s="170" t="s">
        <v>271</v>
      </c>
      <c r="D101" s="18" t="s">
        <v>106</v>
      </c>
      <c r="E101" s="168">
        <f t="shared" si="0"/>
        <v>2</v>
      </c>
    </row>
    <row r="102" spans="1:5" s="18" customFormat="1" ht="11.25">
      <c r="A102" s="18" t="s">
        <v>182</v>
      </c>
      <c r="B102" s="18" t="s">
        <v>102</v>
      </c>
      <c r="C102" s="171" t="s">
        <v>273</v>
      </c>
      <c r="D102" s="18" t="s">
        <v>106</v>
      </c>
      <c r="E102" s="168">
        <f t="shared" si="0"/>
        <v>4</v>
      </c>
    </row>
    <row r="103" spans="1:5" s="18" customFormat="1" ht="11.25">
      <c r="A103" s="18" t="s">
        <v>181</v>
      </c>
      <c r="B103" s="18" t="s">
        <v>101</v>
      </c>
      <c r="C103" s="171" t="s">
        <v>272</v>
      </c>
      <c r="D103" s="18" t="s">
        <v>106</v>
      </c>
      <c r="E103" s="168">
        <f t="shared" si="0"/>
        <v>2</v>
      </c>
    </row>
    <row r="104" spans="1:5" s="18" customFormat="1" ht="11.25">
      <c r="A104" s="18" t="s">
        <v>184</v>
      </c>
      <c r="B104" s="18" t="s">
        <v>102</v>
      </c>
      <c r="C104" s="171" t="s">
        <v>275</v>
      </c>
      <c r="D104" s="18" t="s">
        <v>106</v>
      </c>
      <c r="E104" s="168">
        <f t="shared" si="0"/>
        <v>4</v>
      </c>
    </row>
    <row r="105" spans="1:5" s="18" customFormat="1" ht="11.25">
      <c r="A105" s="18" t="s">
        <v>183</v>
      </c>
      <c r="B105" s="18" t="s">
        <v>101</v>
      </c>
      <c r="C105" s="171" t="s">
        <v>274</v>
      </c>
      <c r="D105" s="18" t="s">
        <v>106</v>
      </c>
      <c r="E105" s="168">
        <f t="shared" si="0"/>
        <v>2</v>
      </c>
    </row>
    <row r="106" spans="1:5" s="18" customFormat="1" ht="11.25">
      <c r="A106" s="18" t="s">
        <v>185</v>
      </c>
      <c r="B106" s="18" t="s">
        <v>102</v>
      </c>
      <c r="C106" s="170" t="s">
        <v>276</v>
      </c>
      <c r="D106" s="18" t="s">
        <v>106</v>
      </c>
      <c r="E106" s="168">
        <f t="shared" si="0"/>
        <v>4</v>
      </c>
    </row>
    <row r="107" spans="1:5" s="18" customFormat="1" ht="11.25">
      <c r="A107" s="18" t="s">
        <v>187</v>
      </c>
      <c r="B107" s="18" t="s">
        <v>102</v>
      </c>
      <c r="C107" s="171" t="s">
        <v>278</v>
      </c>
      <c r="D107" s="18" t="s">
        <v>106</v>
      </c>
      <c r="E107" s="168">
        <f t="shared" si="0"/>
        <v>4</v>
      </c>
    </row>
    <row r="108" spans="1:5" s="18" customFormat="1" ht="11.25">
      <c r="A108" s="18" t="s">
        <v>186</v>
      </c>
      <c r="B108" s="18" t="s">
        <v>101</v>
      </c>
      <c r="C108" s="171" t="s">
        <v>277</v>
      </c>
      <c r="D108" s="18" t="s">
        <v>106</v>
      </c>
      <c r="E108" s="168">
        <f t="shared" si="0"/>
        <v>2</v>
      </c>
    </row>
    <row r="109" spans="1:5" s="18" customFormat="1" ht="11.25">
      <c r="A109" s="18" t="s">
        <v>189</v>
      </c>
      <c r="B109" s="18" t="s">
        <v>102</v>
      </c>
      <c r="C109" s="171" t="s">
        <v>282</v>
      </c>
      <c r="D109" s="18" t="s">
        <v>106</v>
      </c>
      <c r="E109" s="168">
        <f t="shared" si="0"/>
        <v>4</v>
      </c>
    </row>
    <row r="110" spans="1:5" s="18" customFormat="1" ht="11.25">
      <c r="A110" s="18" t="s">
        <v>188</v>
      </c>
      <c r="B110" s="18" t="s">
        <v>101</v>
      </c>
      <c r="C110" s="170" t="s">
        <v>281</v>
      </c>
      <c r="D110" s="18" t="s">
        <v>106</v>
      </c>
      <c r="E110" s="168">
        <f t="shared" si="0"/>
        <v>2</v>
      </c>
    </row>
    <row r="111" spans="1:5" s="18" customFormat="1" ht="11.25">
      <c r="A111" s="18" t="s">
        <v>190</v>
      </c>
      <c r="B111" s="18" t="s">
        <v>102</v>
      </c>
      <c r="C111" s="171" t="s">
        <v>283</v>
      </c>
      <c r="D111" s="18" t="s">
        <v>106</v>
      </c>
      <c r="E111" s="168">
        <f t="shared" si="0"/>
        <v>4</v>
      </c>
    </row>
    <row r="112" spans="1:5" s="18" customFormat="1" ht="11.25">
      <c r="A112" s="18" t="s">
        <v>1205</v>
      </c>
      <c r="B112" s="18" t="s">
        <v>102</v>
      </c>
      <c r="C112" s="171" t="s">
        <v>1207</v>
      </c>
      <c r="D112" s="18" t="s">
        <v>106</v>
      </c>
      <c r="E112" s="168">
        <f t="shared" si="0"/>
        <v>4</v>
      </c>
    </row>
    <row r="113" spans="1:5" s="18" customFormat="1" ht="11.25">
      <c r="A113" s="18" t="s">
        <v>1204</v>
      </c>
      <c r="B113" s="18" t="s">
        <v>101</v>
      </c>
      <c r="C113" s="171" t="s">
        <v>1206</v>
      </c>
      <c r="D113" s="18" t="s">
        <v>106</v>
      </c>
      <c r="E113" s="168">
        <f t="shared" si="0"/>
        <v>2</v>
      </c>
    </row>
    <row r="114" spans="1:5" s="18" customFormat="1" ht="11.25">
      <c r="A114" s="18" t="s">
        <v>191</v>
      </c>
      <c r="B114" s="18" t="s">
        <v>101</v>
      </c>
      <c r="C114" s="171" t="s">
        <v>284</v>
      </c>
      <c r="D114" s="18" t="s">
        <v>106</v>
      </c>
      <c r="E114" s="168">
        <f t="shared" si="0"/>
        <v>2</v>
      </c>
    </row>
    <row r="115" spans="1:5" s="18" customFormat="1" ht="11.25">
      <c r="A115" s="18" t="s">
        <v>193</v>
      </c>
      <c r="B115" s="18" t="s">
        <v>102</v>
      </c>
      <c r="C115" s="170" t="s">
        <v>286</v>
      </c>
      <c r="D115" s="18" t="s">
        <v>106</v>
      </c>
      <c r="E115" s="168">
        <f>IF(B114="Minor",2,4)</f>
        <v>2</v>
      </c>
    </row>
    <row r="116" spans="1:5" s="18" customFormat="1" ht="11.25">
      <c r="A116" s="18" t="s">
        <v>192</v>
      </c>
      <c r="B116" s="18" t="s">
        <v>101</v>
      </c>
      <c r="C116" s="170" t="s">
        <v>285</v>
      </c>
      <c r="D116" s="18" t="s">
        <v>106</v>
      </c>
      <c r="E116" s="168">
        <f>IF(B115="Minor",2,4)</f>
        <v>4</v>
      </c>
    </row>
    <row r="117" spans="3:5" s="18" customFormat="1" ht="11.25">
      <c r="C117" s="170"/>
      <c r="D117" s="18" t="s">
        <v>106</v>
      </c>
      <c r="E117" s="168">
        <f>IF(B116="Minor",2,4)</f>
        <v>2</v>
      </c>
    </row>
    <row r="118" spans="3:5" s="18" customFormat="1" ht="11.25">
      <c r="C118" s="171"/>
      <c r="D118" s="18" t="s">
        <v>106</v>
      </c>
      <c r="E118" s="168">
        <f>IF(B118="Minor",2,4)</f>
        <v>4</v>
      </c>
    </row>
    <row r="119" spans="3:5" s="18" customFormat="1" ht="11.25">
      <c r="C119" s="171"/>
      <c r="E119" s="168">
        <f>IF(B119="Minor",2,4)</f>
        <v>4</v>
      </c>
    </row>
    <row r="120" spans="3:5" s="18" customFormat="1" ht="11.25">
      <c r="C120" s="170"/>
      <c r="E120" s="168">
        <f aca="true" t="shared" si="1" ref="E120:E157">IF(B120="Minor",2,4)</f>
        <v>4</v>
      </c>
    </row>
    <row r="121" spans="3:5" s="18" customFormat="1" ht="11.25">
      <c r="C121" s="170"/>
      <c r="E121" s="168">
        <f t="shared" si="1"/>
        <v>4</v>
      </c>
    </row>
    <row r="122" spans="3:5" s="18" customFormat="1" ht="11.25">
      <c r="C122" s="170"/>
      <c r="E122" s="168">
        <f t="shared" si="1"/>
        <v>4</v>
      </c>
    </row>
    <row r="123" spans="3:5" s="18" customFormat="1" ht="11.25">
      <c r="C123" s="170"/>
      <c r="E123" s="168">
        <f t="shared" si="1"/>
        <v>4</v>
      </c>
    </row>
    <row r="124" spans="3:5" s="18" customFormat="1" ht="11.25">
      <c r="C124" s="170"/>
      <c r="E124" s="168">
        <f t="shared" si="1"/>
        <v>4</v>
      </c>
    </row>
    <row r="125" spans="3:5" s="18" customFormat="1" ht="11.25">
      <c r="C125" s="170"/>
      <c r="E125" s="168">
        <f t="shared" si="1"/>
        <v>4</v>
      </c>
    </row>
    <row r="126" spans="3:5" s="18" customFormat="1" ht="11.25">
      <c r="C126" s="170"/>
      <c r="E126" s="168">
        <f t="shared" si="1"/>
        <v>4</v>
      </c>
    </row>
    <row r="127" spans="3:5" s="18" customFormat="1" ht="11.25">
      <c r="C127" s="171"/>
      <c r="E127" s="168">
        <f t="shared" si="1"/>
        <v>4</v>
      </c>
    </row>
    <row r="128" spans="3:5" s="18" customFormat="1" ht="11.25">
      <c r="C128" s="170"/>
      <c r="E128" s="168">
        <f t="shared" si="1"/>
        <v>4</v>
      </c>
    </row>
    <row r="129" spans="3:5" s="18" customFormat="1" ht="11.25">
      <c r="C129" s="170"/>
      <c r="E129" s="168">
        <f t="shared" si="1"/>
        <v>4</v>
      </c>
    </row>
    <row r="130" spans="3:5" s="18" customFormat="1" ht="11.25">
      <c r="C130" s="170"/>
      <c r="E130" s="168">
        <f t="shared" si="1"/>
        <v>4</v>
      </c>
    </row>
    <row r="131" spans="3:5" s="18" customFormat="1" ht="11.25">
      <c r="C131" s="170"/>
      <c r="E131" s="168">
        <f t="shared" si="1"/>
        <v>4</v>
      </c>
    </row>
    <row r="132" spans="3:5" s="18" customFormat="1" ht="11.25">
      <c r="C132" s="170"/>
      <c r="E132" s="168">
        <f t="shared" si="1"/>
        <v>4</v>
      </c>
    </row>
    <row r="133" spans="3:5" s="18" customFormat="1" ht="11.25">
      <c r="C133" s="170"/>
      <c r="E133" s="168">
        <f t="shared" si="1"/>
        <v>4</v>
      </c>
    </row>
    <row r="134" spans="3:5" s="18" customFormat="1" ht="11.25">
      <c r="C134" s="170"/>
      <c r="E134" s="168">
        <f t="shared" si="1"/>
        <v>4</v>
      </c>
    </row>
    <row r="135" spans="3:5" s="18" customFormat="1" ht="11.25">
      <c r="C135" s="170"/>
      <c r="E135" s="168">
        <f t="shared" si="1"/>
        <v>4</v>
      </c>
    </row>
    <row r="136" spans="3:5" s="18" customFormat="1" ht="11.25">
      <c r="C136" s="170"/>
      <c r="E136" s="168">
        <f t="shared" si="1"/>
        <v>4</v>
      </c>
    </row>
    <row r="137" spans="3:5" s="18" customFormat="1" ht="11.25">
      <c r="C137" s="170"/>
      <c r="E137" s="168">
        <f t="shared" si="1"/>
        <v>4</v>
      </c>
    </row>
    <row r="138" spans="3:5" s="18" customFormat="1" ht="11.25">
      <c r="C138" s="170"/>
      <c r="E138" s="168">
        <f t="shared" si="1"/>
        <v>4</v>
      </c>
    </row>
    <row r="139" spans="3:5" s="18" customFormat="1" ht="11.25">
      <c r="C139" s="170"/>
      <c r="E139" s="168">
        <f t="shared" si="1"/>
        <v>4</v>
      </c>
    </row>
    <row r="140" spans="3:5" s="18" customFormat="1" ht="11.25">
      <c r="C140" s="170"/>
      <c r="E140" s="168">
        <f t="shared" si="1"/>
        <v>4</v>
      </c>
    </row>
    <row r="141" spans="3:5" s="18" customFormat="1" ht="11.25">
      <c r="C141" s="170"/>
      <c r="E141" s="168">
        <f t="shared" si="1"/>
        <v>4</v>
      </c>
    </row>
    <row r="142" spans="3:5" s="18" customFormat="1" ht="11.25">
      <c r="C142" s="170"/>
      <c r="E142" s="168">
        <f t="shared" si="1"/>
        <v>4</v>
      </c>
    </row>
    <row r="143" spans="3:5" s="18" customFormat="1" ht="11.25">
      <c r="C143" s="170"/>
      <c r="E143" s="168">
        <f t="shared" si="1"/>
        <v>4</v>
      </c>
    </row>
    <row r="144" spans="3:5" s="18" customFormat="1" ht="11.25">
      <c r="C144" s="170"/>
      <c r="E144" s="168">
        <f t="shared" si="1"/>
        <v>4</v>
      </c>
    </row>
    <row r="145" spans="3:5" s="18" customFormat="1" ht="11.25">
      <c r="C145" s="170"/>
      <c r="E145" s="168">
        <f t="shared" si="1"/>
        <v>4</v>
      </c>
    </row>
    <row r="146" spans="3:5" s="18" customFormat="1" ht="11.25">
      <c r="C146" s="170"/>
      <c r="E146" s="168">
        <f t="shared" si="1"/>
        <v>4</v>
      </c>
    </row>
    <row r="147" spans="3:5" s="18" customFormat="1" ht="11.25">
      <c r="C147" s="170"/>
      <c r="E147" s="168">
        <f t="shared" si="1"/>
        <v>4</v>
      </c>
    </row>
    <row r="148" spans="3:5" s="18" customFormat="1" ht="11.25">
      <c r="C148" s="170"/>
      <c r="E148" s="168">
        <f t="shared" si="1"/>
        <v>4</v>
      </c>
    </row>
    <row r="149" spans="3:5" s="18" customFormat="1" ht="11.25">
      <c r="C149" s="170"/>
      <c r="E149" s="168">
        <f t="shared" si="1"/>
        <v>4</v>
      </c>
    </row>
    <row r="150" spans="3:5" s="18" customFormat="1" ht="11.25">
      <c r="C150" s="170"/>
      <c r="E150" s="168">
        <f t="shared" si="1"/>
        <v>4</v>
      </c>
    </row>
    <row r="151" spans="3:5" s="18" customFormat="1" ht="11.25">
      <c r="C151" s="170"/>
      <c r="E151" s="168">
        <f t="shared" si="1"/>
        <v>4</v>
      </c>
    </row>
    <row r="152" spans="3:5" s="18" customFormat="1" ht="11.25">
      <c r="C152" s="170"/>
      <c r="E152" s="168">
        <f t="shared" si="1"/>
        <v>4</v>
      </c>
    </row>
    <row r="153" spans="3:5" s="18" customFormat="1" ht="11.25">
      <c r="C153" s="170"/>
      <c r="E153" s="168">
        <f t="shared" si="1"/>
        <v>4</v>
      </c>
    </row>
    <row r="154" spans="3:5" s="18" customFormat="1" ht="11.25">
      <c r="C154" s="170"/>
      <c r="E154" s="168">
        <f t="shared" si="1"/>
        <v>4</v>
      </c>
    </row>
    <row r="155" spans="3:5" s="18" customFormat="1" ht="11.25">
      <c r="C155" s="170"/>
      <c r="E155" s="168">
        <f t="shared" si="1"/>
        <v>4</v>
      </c>
    </row>
    <row r="156" spans="3:5" s="18" customFormat="1" ht="11.25">
      <c r="C156" s="170"/>
      <c r="E156" s="168">
        <f t="shared" si="1"/>
        <v>4</v>
      </c>
    </row>
    <row r="157" spans="3:5" s="18" customFormat="1" ht="11.25">
      <c r="C157" s="170"/>
      <c r="E157" s="168">
        <f t="shared" si="1"/>
        <v>4</v>
      </c>
    </row>
    <row r="158" spans="2:5" s="18" customFormat="1" ht="11.25">
      <c r="B158" s="11" t="s">
        <v>1167</v>
      </c>
      <c r="C158" s="170"/>
      <c r="E158" s="168"/>
    </row>
    <row r="159" spans="1:5" s="18" customFormat="1" ht="11.25">
      <c r="A159" s="18" t="s">
        <v>195</v>
      </c>
      <c r="B159" s="18" t="s">
        <v>102</v>
      </c>
      <c r="C159" s="171" t="s">
        <v>288</v>
      </c>
      <c r="D159" s="18" t="s">
        <v>119</v>
      </c>
      <c r="E159" s="168">
        <f>IF(B159="Minor",-2,-4)</f>
        <v>-4</v>
      </c>
    </row>
    <row r="160" spans="1:5" s="18" customFormat="1" ht="11.25">
      <c r="A160" s="18" t="s">
        <v>194</v>
      </c>
      <c r="B160" s="18" t="s">
        <v>101</v>
      </c>
      <c r="C160" s="170" t="s">
        <v>287</v>
      </c>
      <c r="D160" s="18" t="s">
        <v>119</v>
      </c>
      <c r="E160" s="168">
        <f aca="true" t="shared" si="2" ref="E160:E223">IF(B160="Minor",-2,-4)</f>
        <v>-2</v>
      </c>
    </row>
    <row r="161" spans="1:5" s="18" customFormat="1" ht="11.25">
      <c r="A161" s="18" t="s">
        <v>196</v>
      </c>
      <c r="B161" s="18" t="s">
        <v>101</v>
      </c>
      <c r="C161" s="170" t="s">
        <v>289</v>
      </c>
      <c r="D161" s="18" t="s">
        <v>119</v>
      </c>
      <c r="E161" s="168">
        <f t="shared" si="2"/>
        <v>-2</v>
      </c>
    </row>
    <row r="162" spans="1:5" s="18" customFormat="1" ht="11.25">
      <c r="A162" s="18" t="s">
        <v>197</v>
      </c>
      <c r="B162" s="18" t="s">
        <v>101</v>
      </c>
      <c r="C162" s="171" t="s">
        <v>290</v>
      </c>
      <c r="D162" s="18" t="s">
        <v>119</v>
      </c>
      <c r="E162" s="168">
        <f t="shared" si="2"/>
        <v>-2</v>
      </c>
    </row>
    <row r="163" spans="1:5" s="18" customFormat="1" ht="11.25">
      <c r="A163" s="18" t="s">
        <v>198</v>
      </c>
      <c r="B163" s="18" t="s">
        <v>102</v>
      </c>
      <c r="C163" s="171" t="s">
        <v>291</v>
      </c>
      <c r="D163" s="18" t="s">
        <v>119</v>
      </c>
      <c r="E163" s="168">
        <f t="shared" si="2"/>
        <v>-4</v>
      </c>
    </row>
    <row r="164" spans="1:5" s="18" customFormat="1" ht="11.25">
      <c r="A164" s="18" t="s">
        <v>199</v>
      </c>
      <c r="B164" s="18" t="s">
        <v>102</v>
      </c>
      <c r="C164" s="170" t="s">
        <v>1134</v>
      </c>
      <c r="D164" s="18" t="s">
        <v>119</v>
      </c>
      <c r="E164" s="168">
        <f t="shared" si="2"/>
        <v>-4</v>
      </c>
    </row>
    <row r="165" spans="1:5" s="18" customFormat="1" ht="11.25">
      <c r="A165" s="18" t="s">
        <v>201</v>
      </c>
      <c r="B165" s="18" t="s">
        <v>102</v>
      </c>
      <c r="C165" s="171" t="s">
        <v>1135</v>
      </c>
      <c r="D165" s="18" t="s">
        <v>119</v>
      </c>
      <c r="E165" s="168">
        <f t="shared" si="2"/>
        <v>-4</v>
      </c>
    </row>
    <row r="166" spans="1:5" s="18" customFormat="1" ht="11.25">
      <c r="A166" s="18" t="s">
        <v>200</v>
      </c>
      <c r="B166" s="18" t="s">
        <v>101</v>
      </c>
      <c r="C166" s="170" t="s">
        <v>292</v>
      </c>
      <c r="D166" s="18" t="s">
        <v>119</v>
      </c>
      <c r="E166" s="168">
        <f t="shared" si="2"/>
        <v>-2</v>
      </c>
    </row>
    <row r="167" spans="1:5" s="18" customFormat="1" ht="11.25">
      <c r="A167" s="18" t="s">
        <v>203</v>
      </c>
      <c r="B167" s="18" t="s">
        <v>102</v>
      </c>
      <c r="C167" s="171" t="s">
        <v>1125</v>
      </c>
      <c r="D167" s="18" t="s">
        <v>119</v>
      </c>
      <c r="E167" s="168">
        <f t="shared" si="2"/>
        <v>-4</v>
      </c>
    </row>
    <row r="168" spans="1:5" s="18" customFormat="1" ht="11.25">
      <c r="A168" s="18" t="s">
        <v>202</v>
      </c>
      <c r="B168" s="18" t="s">
        <v>101</v>
      </c>
      <c r="C168" s="170" t="s">
        <v>293</v>
      </c>
      <c r="D168" s="18" t="s">
        <v>119</v>
      </c>
      <c r="E168" s="168">
        <f t="shared" si="2"/>
        <v>-2</v>
      </c>
    </row>
    <row r="169" spans="1:5" s="18" customFormat="1" ht="11.25">
      <c r="A169" s="18" t="s">
        <v>1223</v>
      </c>
      <c r="B169" s="18" t="s">
        <v>101</v>
      </c>
      <c r="C169" s="171" t="s">
        <v>1224</v>
      </c>
      <c r="D169" s="18" t="s">
        <v>119</v>
      </c>
      <c r="E169" s="168">
        <f t="shared" si="2"/>
        <v>-2</v>
      </c>
    </row>
    <row r="170" spans="1:5" s="18" customFormat="1" ht="11.25">
      <c r="A170" s="18" t="s">
        <v>207</v>
      </c>
      <c r="B170" s="18" t="s">
        <v>102</v>
      </c>
      <c r="C170" s="171" t="s">
        <v>296</v>
      </c>
      <c r="D170" s="18" t="s">
        <v>119</v>
      </c>
      <c r="E170" s="168">
        <f t="shared" si="2"/>
        <v>-4</v>
      </c>
    </row>
    <row r="171" spans="1:5" s="18" customFormat="1" ht="11.25">
      <c r="A171" s="18" t="s">
        <v>206</v>
      </c>
      <c r="B171" s="18" t="s">
        <v>101</v>
      </c>
      <c r="C171" s="171" t="s">
        <v>295</v>
      </c>
      <c r="D171" s="18" t="s">
        <v>119</v>
      </c>
      <c r="E171" s="168">
        <f t="shared" si="2"/>
        <v>-2</v>
      </c>
    </row>
    <row r="172" spans="1:5" s="18" customFormat="1" ht="11.25">
      <c r="A172" s="18" t="s">
        <v>208</v>
      </c>
      <c r="B172" s="18" t="s">
        <v>101</v>
      </c>
      <c r="C172" s="170" t="s">
        <v>297</v>
      </c>
      <c r="D172" s="18" t="s">
        <v>119</v>
      </c>
      <c r="E172" s="168">
        <f t="shared" si="2"/>
        <v>-2</v>
      </c>
    </row>
    <row r="173" spans="1:5" s="18" customFormat="1" ht="11.25">
      <c r="A173" s="18" t="s">
        <v>205</v>
      </c>
      <c r="B173" s="18" t="s">
        <v>102</v>
      </c>
      <c r="C173" s="171" t="s">
        <v>1136</v>
      </c>
      <c r="D173" s="18" t="s">
        <v>119</v>
      </c>
      <c r="E173" s="168">
        <f t="shared" si="2"/>
        <v>-4</v>
      </c>
    </row>
    <row r="174" spans="1:5" s="18" customFormat="1" ht="11.25">
      <c r="A174" s="18" t="s">
        <v>204</v>
      </c>
      <c r="B174" s="18" t="s">
        <v>101</v>
      </c>
      <c r="C174" s="171" t="s">
        <v>294</v>
      </c>
      <c r="D174" s="18" t="s">
        <v>119</v>
      </c>
      <c r="E174" s="168">
        <f t="shared" si="2"/>
        <v>-2</v>
      </c>
    </row>
    <row r="175" spans="1:5" s="18" customFormat="1" ht="11.25">
      <c r="A175" s="18" t="s">
        <v>209</v>
      </c>
      <c r="B175" s="18" t="s">
        <v>101</v>
      </c>
      <c r="C175" s="170" t="s">
        <v>298</v>
      </c>
      <c r="D175" s="18" t="s">
        <v>119</v>
      </c>
      <c r="E175" s="168">
        <f t="shared" si="2"/>
        <v>-2</v>
      </c>
    </row>
    <row r="176" spans="1:5" s="18" customFormat="1" ht="11.25">
      <c r="A176" s="18" t="s">
        <v>210</v>
      </c>
      <c r="B176" s="18" t="s">
        <v>101</v>
      </c>
      <c r="C176" s="171" t="s">
        <v>299</v>
      </c>
      <c r="D176" s="18" t="s">
        <v>119</v>
      </c>
      <c r="E176" s="168">
        <f t="shared" si="2"/>
        <v>-2</v>
      </c>
    </row>
    <row r="177" spans="1:5" s="18" customFormat="1" ht="11.25">
      <c r="A177" s="18" t="s">
        <v>211</v>
      </c>
      <c r="B177" s="18" t="s">
        <v>101</v>
      </c>
      <c r="C177" s="171" t="s">
        <v>300</v>
      </c>
      <c r="D177" s="18" t="s">
        <v>119</v>
      </c>
      <c r="E177" s="168">
        <f t="shared" si="2"/>
        <v>-2</v>
      </c>
    </row>
    <row r="178" spans="1:5" s="18" customFormat="1" ht="11.25">
      <c r="A178" s="18" t="s">
        <v>212</v>
      </c>
      <c r="B178" s="18" t="s">
        <v>102</v>
      </c>
      <c r="C178" s="171" t="s">
        <v>1137</v>
      </c>
      <c r="D178" s="18" t="s">
        <v>119</v>
      </c>
      <c r="E178" s="168">
        <f t="shared" si="2"/>
        <v>-4</v>
      </c>
    </row>
    <row r="179" spans="1:5" s="18" customFormat="1" ht="11.25">
      <c r="A179" s="18" t="s">
        <v>1210</v>
      </c>
      <c r="B179" s="18" t="s">
        <v>101</v>
      </c>
      <c r="C179" s="170" t="s">
        <v>1211</v>
      </c>
      <c r="D179" s="18" t="s">
        <v>119</v>
      </c>
      <c r="E179" s="168">
        <f t="shared" si="2"/>
        <v>-2</v>
      </c>
    </row>
    <row r="180" spans="1:5" s="18" customFormat="1" ht="11.25">
      <c r="A180" s="18" t="s">
        <v>213</v>
      </c>
      <c r="B180" s="18" t="s">
        <v>101</v>
      </c>
      <c r="C180" s="171" t="s">
        <v>301</v>
      </c>
      <c r="D180" s="18" t="s">
        <v>119</v>
      </c>
      <c r="E180" s="168">
        <f t="shared" si="2"/>
        <v>-2</v>
      </c>
    </row>
    <row r="181" spans="1:5" s="18" customFormat="1" ht="11.25">
      <c r="A181" s="18" t="s">
        <v>214</v>
      </c>
      <c r="B181" s="18" t="s">
        <v>102</v>
      </c>
      <c r="C181" s="170" t="s">
        <v>314</v>
      </c>
      <c r="D181" s="18" t="s">
        <v>119</v>
      </c>
      <c r="E181" s="168">
        <f t="shared" si="2"/>
        <v>-4</v>
      </c>
    </row>
    <row r="182" spans="1:5" s="18" customFormat="1" ht="11.25">
      <c r="A182" s="18" t="s">
        <v>215</v>
      </c>
      <c r="B182" s="18" t="s">
        <v>101</v>
      </c>
      <c r="C182" s="171" t="s">
        <v>315</v>
      </c>
      <c r="D182" s="18" t="s">
        <v>119</v>
      </c>
      <c r="E182" s="168">
        <f t="shared" si="2"/>
        <v>-2</v>
      </c>
    </row>
    <row r="183" spans="1:5" s="18" customFormat="1" ht="11.25">
      <c r="A183" s="18" t="s">
        <v>216</v>
      </c>
      <c r="B183" s="18" t="s">
        <v>101</v>
      </c>
      <c r="C183" s="171" t="s">
        <v>316</v>
      </c>
      <c r="D183" s="18" t="s">
        <v>119</v>
      </c>
      <c r="E183" s="168">
        <f t="shared" si="2"/>
        <v>-2</v>
      </c>
    </row>
    <row r="184" spans="1:5" s="18" customFormat="1" ht="11.25">
      <c r="A184" s="18" t="s">
        <v>217</v>
      </c>
      <c r="B184" s="18" t="s">
        <v>101</v>
      </c>
      <c r="C184" s="170" t="s">
        <v>49</v>
      </c>
      <c r="D184" s="18" t="s">
        <v>119</v>
      </c>
      <c r="E184" s="168">
        <f t="shared" si="2"/>
        <v>-2</v>
      </c>
    </row>
    <row r="185" spans="1:5" s="18" customFormat="1" ht="11.25">
      <c r="A185" s="18" t="s">
        <v>1212</v>
      </c>
      <c r="B185" s="18" t="s">
        <v>101</v>
      </c>
      <c r="C185" s="171" t="s">
        <v>1</v>
      </c>
      <c r="D185" s="18" t="s">
        <v>119</v>
      </c>
      <c r="E185" s="168">
        <f t="shared" si="2"/>
        <v>-2</v>
      </c>
    </row>
    <row r="186" spans="1:5" s="18" customFormat="1" ht="11.25">
      <c r="A186" s="18" t="s">
        <v>1217</v>
      </c>
      <c r="B186" s="18" t="s">
        <v>101</v>
      </c>
      <c r="C186" s="171" t="s">
        <v>1218</v>
      </c>
      <c r="D186" s="18" t="s">
        <v>119</v>
      </c>
      <c r="E186" s="168">
        <f t="shared" si="2"/>
        <v>-2</v>
      </c>
    </row>
    <row r="187" spans="1:5" s="18" customFormat="1" ht="11.25">
      <c r="A187" s="18" t="s">
        <v>218</v>
      </c>
      <c r="B187" s="18" t="s">
        <v>101</v>
      </c>
      <c r="C187" s="171" t="s">
        <v>317</v>
      </c>
      <c r="D187" s="18" t="s">
        <v>119</v>
      </c>
      <c r="E187" s="168">
        <f t="shared" si="2"/>
        <v>-2</v>
      </c>
    </row>
    <row r="188" spans="1:5" s="18" customFormat="1" ht="11.25">
      <c r="A188" s="18" t="s">
        <v>219</v>
      </c>
      <c r="B188" s="18" t="s">
        <v>101</v>
      </c>
      <c r="C188" s="171" t="s">
        <v>318</v>
      </c>
      <c r="D188" s="18" t="s">
        <v>119</v>
      </c>
      <c r="E188" s="168">
        <f t="shared" si="2"/>
        <v>-2</v>
      </c>
    </row>
    <row r="189" spans="1:5" s="18" customFormat="1" ht="11.25">
      <c r="A189" s="18" t="s">
        <v>221</v>
      </c>
      <c r="B189" s="18" t="s">
        <v>102</v>
      </c>
      <c r="C189" s="171" t="s">
        <v>1138</v>
      </c>
      <c r="D189" s="18" t="s">
        <v>119</v>
      </c>
      <c r="E189" s="168">
        <f t="shared" si="2"/>
        <v>-4</v>
      </c>
    </row>
    <row r="190" spans="1:5" s="18" customFormat="1" ht="11.25">
      <c r="A190" s="18" t="s">
        <v>220</v>
      </c>
      <c r="B190" s="18" t="s">
        <v>101</v>
      </c>
      <c r="C190" s="171" t="s">
        <v>319</v>
      </c>
      <c r="D190" s="18" t="s">
        <v>119</v>
      </c>
      <c r="E190" s="168">
        <f t="shared" si="2"/>
        <v>-2</v>
      </c>
    </row>
    <row r="191" spans="1:5" s="18" customFormat="1" ht="11.25">
      <c r="A191" s="18" t="s">
        <v>1213</v>
      </c>
      <c r="B191" s="18" t="s">
        <v>101</v>
      </c>
      <c r="C191" s="171" t="s">
        <v>1214</v>
      </c>
      <c r="D191" s="18" t="s">
        <v>119</v>
      </c>
      <c r="E191" s="168">
        <f t="shared" si="2"/>
        <v>-2</v>
      </c>
    </row>
    <row r="192" spans="1:5" s="18" customFormat="1" ht="11.25">
      <c r="A192" s="18" t="s">
        <v>1215</v>
      </c>
      <c r="B192" s="18" t="s">
        <v>101</v>
      </c>
      <c r="C192" s="171" t="s">
        <v>1216</v>
      </c>
      <c r="D192" s="18" t="s">
        <v>119</v>
      </c>
      <c r="E192" s="168">
        <f t="shared" si="2"/>
        <v>-2</v>
      </c>
    </row>
    <row r="193" spans="1:5" s="18" customFormat="1" ht="11.25">
      <c r="A193" s="18" t="s">
        <v>223</v>
      </c>
      <c r="B193" s="18" t="s">
        <v>102</v>
      </c>
      <c r="C193" s="171" t="s">
        <v>320</v>
      </c>
      <c r="D193" s="18" t="s">
        <v>119</v>
      </c>
      <c r="E193" s="168">
        <f t="shared" si="2"/>
        <v>-4</v>
      </c>
    </row>
    <row r="194" spans="1:5" s="18" customFormat="1" ht="11.25">
      <c r="A194" s="18" t="s">
        <v>222</v>
      </c>
      <c r="B194" s="18" t="s">
        <v>101</v>
      </c>
      <c r="C194" s="171" t="s">
        <v>1139</v>
      </c>
      <c r="D194" s="18" t="s">
        <v>119</v>
      </c>
      <c r="E194" s="168">
        <f t="shared" si="2"/>
        <v>-2</v>
      </c>
    </row>
    <row r="195" spans="1:5" s="18" customFormat="1" ht="11.25">
      <c r="A195" s="18" t="s">
        <v>224</v>
      </c>
      <c r="B195" s="18" t="s">
        <v>101</v>
      </c>
      <c r="C195" s="170" t="s">
        <v>321</v>
      </c>
      <c r="D195" s="18" t="s">
        <v>119</v>
      </c>
      <c r="E195" s="168">
        <f t="shared" si="2"/>
        <v>-2</v>
      </c>
    </row>
    <row r="196" spans="1:5" s="18" customFormat="1" ht="11.25">
      <c r="A196" s="18" t="s">
        <v>225</v>
      </c>
      <c r="B196" s="18" t="s">
        <v>101</v>
      </c>
      <c r="C196" s="170" t="s">
        <v>668</v>
      </c>
      <c r="D196" s="18" t="s">
        <v>119</v>
      </c>
      <c r="E196" s="168">
        <f t="shared" si="2"/>
        <v>-2</v>
      </c>
    </row>
    <row r="197" spans="1:5" s="18" customFormat="1" ht="11.25">
      <c r="A197" s="18" t="s">
        <v>226</v>
      </c>
      <c r="B197" s="18" t="s">
        <v>101</v>
      </c>
      <c r="C197" s="171" t="s">
        <v>322</v>
      </c>
      <c r="D197" s="18" t="s">
        <v>119</v>
      </c>
      <c r="E197" s="168">
        <f t="shared" si="2"/>
        <v>-2</v>
      </c>
    </row>
    <row r="198" spans="1:5" s="18" customFormat="1" ht="11.25">
      <c r="A198" s="18" t="s">
        <v>227</v>
      </c>
      <c r="B198" s="18" t="s">
        <v>101</v>
      </c>
      <c r="C198" s="171" t="s">
        <v>323</v>
      </c>
      <c r="D198" s="18" t="s">
        <v>119</v>
      </c>
      <c r="E198" s="168">
        <f t="shared" si="2"/>
        <v>-2</v>
      </c>
    </row>
    <row r="199" spans="1:5" s="18" customFormat="1" ht="11.25">
      <c r="A199" s="18" t="s">
        <v>228</v>
      </c>
      <c r="B199" s="18" t="s">
        <v>102</v>
      </c>
      <c r="C199" s="171" t="s">
        <v>324</v>
      </c>
      <c r="D199" s="18" t="s">
        <v>119</v>
      </c>
      <c r="E199" s="168">
        <f t="shared" si="2"/>
        <v>-4</v>
      </c>
    </row>
    <row r="200" spans="1:5" s="18" customFormat="1" ht="11.25">
      <c r="A200" s="18" t="s">
        <v>229</v>
      </c>
      <c r="B200" s="18" t="s">
        <v>101</v>
      </c>
      <c r="C200" s="170" t="s">
        <v>325</v>
      </c>
      <c r="D200" s="18" t="s">
        <v>119</v>
      </c>
      <c r="E200" s="168">
        <f t="shared" si="2"/>
        <v>-2</v>
      </c>
    </row>
    <row r="201" spans="1:5" s="18" customFormat="1" ht="11.25">
      <c r="A201" s="18" t="s">
        <v>1219</v>
      </c>
      <c r="B201" s="18" t="s">
        <v>101</v>
      </c>
      <c r="C201" s="171" t="s">
        <v>1220</v>
      </c>
      <c r="D201" s="18" t="s">
        <v>119</v>
      </c>
      <c r="E201" s="168">
        <f t="shared" si="2"/>
        <v>-2</v>
      </c>
    </row>
    <row r="202" spans="1:5" s="18" customFormat="1" ht="11.25">
      <c r="A202" s="18" t="s">
        <v>230</v>
      </c>
      <c r="B202" s="18" t="s">
        <v>101</v>
      </c>
      <c r="C202" s="171" t="s">
        <v>326</v>
      </c>
      <c r="D202" s="18" t="s">
        <v>119</v>
      </c>
      <c r="E202" s="168">
        <f t="shared" si="2"/>
        <v>-2</v>
      </c>
    </row>
    <row r="203" spans="1:5" s="18" customFormat="1" ht="11.25">
      <c r="A203" s="18" t="s">
        <v>231</v>
      </c>
      <c r="B203" s="18" t="s">
        <v>102</v>
      </c>
      <c r="C203" s="171" t="s">
        <v>1140</v>
      </c>
      <c r="D203" s="18" t="s">
        <v>119</v>
      </c>
      <c r="E203" s="168">
        <f t="shared" si="2"/>
        <v>-4</v>
      </c>
    </row>
    <row r="204" spans="1:5" s="18" customFormat="1" ht="11.25">
      <c r="A204" s="18" t="s">
        <v>234</v>
      </c>
      <c r="B204" s="18" t="s">
        <v>101</v>
      </c>
      <c r="C204" s="171" t="s">
        <v>50</v>
      </c>
      <c r="D204" s="18" t="s">
        <v>119</v>
      </c>
      <c r="E204" s="168">
        <f t="shared" si="2"/>
        <v>-2</v>
      </c>
    </row>
    <row r="205" spans="1:5" s="18" customFormat="1" ht="11.25">
      <c r="A205" s="18" t="s">
        <v>233</v>
      </c>
      <c r="B205" s="18" t="s">
        <v>102</v>
      </c>
      <c r="C205" s="171" t="s">
        <v>328</v>
      </c>
      <c r="D205" s="18" t="s">
        <v>119</v>
      </c>
      <c r="E205" s="168">
        <f t="shared" si="2"/>
        <v>-4</v>
      </c>
    </row>
    <row r="206" spans="1:5" s="18" customFormat="1" ht="11.25">
      <c r="A206" s="18" t="s">
        <v>232</v>
      </c>
      <c r="B206" s="18" t="s">
        <v>101</v>
      </c>
      <c r="C206" s="170" t="s">
        <v>327</v>
      </c>
      <c r="D206" s="18" t="s">
        <v>119</v>
      </c>
      <c r="E206" s="168">
        <f t="shared" si="2"/>
        <v>-2</v>
      </c>
    </row>
    <row r="207" spans="1:5" s="18" customFormat="1" ht="11.25">
      <c r="A207" s="18" t="s">
        <v>235</v>
      </c>
      <c r="B207" s="18" t="s">
        <v>101</v>
      </c>
      <c r="C207" s="171" t="s">
        <v>329</v>
      </c>
      <c r="D207" s="18" t="s">
        <v>119</v>
      </c>
      <c r="E207" s="168">
        <f t="shared" si="2"/>
        <v>-2</v>
      </c>
    </row>
    <row r="208" spans="1:5" s="18" customFormat="1" ht="11.25">
      <c r="A208" s="18" t="s">
        <v>1209</v>
      </c>
      <c r="B208" s="18" t="s">
        <v>102</v>
      </c>
      <c r="C208" s="171" t="s">
        <v>1267</v>
      </c>
      <c r="D208" s="18" t="s">
        <v>119</v>
      </c>
      <c r="E208" s="168">
        <f t="shared" si="2"/>
        <v>-4</v>
      </c>
    </row>
    <row r="209" spans="1:5" s="18" customFormat="1" ht="11.25">
      <c r="A209" s="18" t="s">
        <v>236</v>
      </c>
      <c r="B209" s="18" t="s">
        <v>102</v>
      </c>
      <c r="C209" s="171" t="s">
        <v>330</v>
      </c>
      <c r="D209" s="18" t="s">
        <v>119</v>
      </c>
      <c r="E209" s="168">
        <f t="shared" si="2"/>
        <v>-4</v>
      </c>
    </row>
    <row r="210" spans="1:5" s="18" customFormat="1" ht="11.25">
      <c r="A210" s="18" t="s">
        <v>237</v>
      </c>
      <c r="B210" s="18" t="s">
        <v>101</v>
      </c>
      <c r="C210" s="170" t="s">
        <v>331</v>
      </c>
      <c r="D210" s="18" t="s">
        <v>119</v>
      </c>
      <c r="E210" s="168">
        <f t="shared" si="2"/>
        <v>-2</v>
      </c>
    </row>
    <row r="211" spans="1:5" s="18" customFormat="1" ht="11.25">
      <c r="A211" s="18" t="s">
        <v>238</v>
      </c>
      <c r="B211" s="18" t="s">
        <v>101</v>
      </c>
      <c r="C211" s="171" t="s">
        <v>1141</v>
      </c>
      <c r="D211" s="18" t="s">
        <v>119</v>
      </c>
      <c r="E211" s="168">
        <f t="shared" si="2"/>
        <v>-2</v>
      </c>
    </row>
    <row r="212" spans="1:5" s="18" customFormat="1" ht="11.25">
      <c r="A212" s="18" t="s">
        <v>239</v>
      </c>
      <c r="B212" s="18" t="s">
        <v>101</v>
      </c>
      <c r="C212" s="170" t="s">
        <v>51</v>
      </c>
      <c r="D212" s="18" t="s">
        <v>119</v>
      </c>
      <c r="E212" s="168">
        <f t="shared" si="2"/>
        <v>-2</v>
      </c>
    </row>
    <row r="213" spans="1:5" s="18" customFormat="1" ht="11.25">
      <c r="A213" s="18" t="s">
        <v>240</v>
      </c>
      <c r="B213" s="18" t="s">
        <v>101</v>
      </c>
      <c r="C213" s="171" t="s">
        <v>332</v>
      </c>
      <c r="D213" s="18" t="s">
        <v>119</v>
      </c>
      <c r="E213" s="168">
        <f t="shared" si="2"/>
        <v>-2</v>
      </c>
    </row>
    <row r="214" spans="1:5" s="18" customFormat="1" ht="11.25">
      <c r="A214" s="18" t="s">
        <v>241</v>
      </c>
      <c r="B214" s="18" t="s">
        <v>101</v>
      </c>
      <c r="C214" s="170" t="s">
        <v>333</v>
      </c>
      <c r="D214" s="18" t="s">
        <v>119</v>
      </c>
      <c r="E214" s="168">
        <f t="shared" si="2"/>
        <v>-2</v>
      </c>
    </row>
    <row r="215" spans="1:5" s="18" customFormat="1" ht="11.25">
      <c r="A215" s="18" t="s">
        <v>242</v>
      </c>
      <c r="B215" s="18" t="s">
        <v>101</v>
      </c>
      <c r="C215" s="171" t="s">
        <v>334</v>
      </c>
      <c r="D215" s="18" t="s">
        <v>119</v>
      </c>
      <c r="E215" s="168">
        <f t="shared" si="2"/>
        <v>-2</v>
      </c>
    </row>
    <row r="216" spans="1:5" s="18" customFormat="1" ht="11.25">
      <c r="A216" s="18" t="s">
        <v>244</v>
      </c>
      <c r="B216" s="18" t="s">
        <v>102</v>
      </c>
      <c r="C216" s="171" t="s">
        <v>336</v>
      </c>
      <c r="D216" s="18" t="s">
        <v>119</v>
      </c>
      <c r="E216" s="168">
        <f t="shared" si="2"/>
        <v>-4</v>
      </c>
    </row>
    <row r="217" spans="1:5" s="18" customFormat="1" ht="11.25">
      <c r="A217" s="18" t="s">
        <v>243</v>
      </c>
      <c r="B217" s="18" t="s">
        <v>101</v>
      </c>
      <c r="C217" s="171" t="s">
        <v>335</v>
      </c>
      <c r="E217" s="168">
        <f t="shared" si="2"/>
        <v>-2</v>
      </c>
    </row>
    <row r="218" spans="1:5" s="18" customFormat="1" ht="11.25">
      <c r="A218" s="18" t="s">
        <v>246</v>
      </c>
      <c r="B218" s="18" t="s">
        <v>102</v>
      </c>
      <c r="C218" s="171" t="s">
        <v>338</v>
      </c>
      <c r="E218" s="168">
        <f t="shared" si="2"/>
        <v>-4</v>
      </c>
    </row>
    <row r="219" spans="1:5" s="18" customFormat="1" ht="11.25">
      <c r="A219" s="18" t="s">
        <v>245</v>
      </c>
      <c r="B219" s="18" t="s">
        <v>101</v>
      </c>
      <c r="C219" s="171" t="s">
        <v>337</v>
      </c>
      <c r="E219" s="168">
        <f t="shared" si="2"/>
        <v>-2</v>
      </c>
    </row>
    <row r="220" spans="1:5" s="18" customFormat="1" ht="11.25">
      <c r="A220" s="18" t="s">
        <v>247</v>
      </c>
      <c r="B220" s="18" t="s">
        <v>101</v>
      </c>
      <c r="C220" s="171" t="s">
        <v>339</v>
      </c>
      <c r="E220" s="168">
        <f t="shared" si="2"/>
        <v>-2</v>
      </c>
    </row>
    <row r="221" spans="1:5" s="18" customFormat="1" ht="11.25">
      <c r="A221" s="18" t="s">
        <v>249</v>
      </c>
      <c r="B221" s="18" t="s">
        <v>102</v>
      </c>
      <c r="C221" s="171" t="s">
        <v>341</v>
      </c>
      <c r="E221" s="168">
        <f t="shared" si="2"/>
        <v>-4</v>
      </c>
    </row>
    <row r="222" spans="1:5" s="18" customFormat="1" ht="11.25">
      <c r="A222" s="18" t="s">
        <v>248</v>
      </c>
      <c r="B222" s="18" t="s">
        <v>101</v>
      </c>
      <c r="C222" s="170" t="s">
        <v>340</v>
      </c>
      <c r="E222" s="168">
        <f t="shared" si="2"/>
        <v>-2</v>
      </c>
    </row>
    <row r="223" spans="1:5" s="18" customFormat="1" ht="11.25">
      <c r="A223" s="18" t="s">
        <v>1178</v>
      </c>
      <c r="B223" s="18" t="s">
        <v>101</v>
      </c>
      <c r="C223" s="171" t="s">
        <v>1180</v>
      </c>
      <c r="E223" s="168">
        <f t="shared" si="2"/>
        <v>-2</v>
      </c>
    </row>
    <row r="224" spans="1:5" s="18" customFormat="1" ht="11.25">
      <c r="A224" s="18" t="s">
        <v>1179</v>
      </c>
      <c r="B224" s="18" t="s">
        <v>102</v>
      </c>
      <c r="C224" s="171" t="s">
        <v>1181</v>
      </c>
      <c r="E224" s="168">
        <f aca="true" t="shared" si="3" ref="E224:E243">IF(B224="Minor",-2,-4)</f>
        <v>-4</v>
      </c>
    </row>
    <row r="225" spans="1:5" s="18" customFormat="1" ht="11.25">
      <c r="A225" s="18" t="s">
        <v>251</v>
      </c>
      <c r="B225" s="18" t="s">
        <v>102</v>
      </c>
      <c r="C225" s="170" t="s">
        <v>1155</v>
      </c>
      <c r="E225" s="168">
        <f t="shared" si="3"/>
        <v>-4</v>
      </c>
    </row>
    <row r="226" spans="1:5" s="18" customFormat="1" ht="11.25">
      <c r="A226" s="18" t="s">
        <v>250</v>
      </c>
      <c r="B226" s="18" t="s">
        <v>101</v>
      </c>
      <c r="C226" s="170" t="s">
        <v>342</v>
      </c>
      <c r="E226" s="168">
        <f t="shared" si="3"/>
        <v>-2</v>
      </c>
    </row>
    <row r="227" spans="1:5" s="18" customFormat="1" ht="11.25">
      <c r="A227" s="18" t="s">
        <v>1221</v>
      </c>
      <c r="B227" s="18" t="s">
        <v>101</v>
      </c>
      <c r="C227" s="171" t="s">
        <v>1222</v>
      </c>
      <c r="E227" s="168">
        <f t="shared" si="3"/>
        <v>-2</v>
      </c>
    </row>
    <row r="228" spans="3:5" s="18" customFormat="1" ht="11.25">
      <c r="C228" s="171"/>
      <c r="E228" s="168">
        <f t="shared" si="3"/>
        <v>-4</v>
      </c>
    </row>
    <row r="229" spans="3:5" s="18" customFormat="1" ht="11.25">
      <c r="C229" s="171"/>
      <c r="E229" s="168">
        <f t="shared" si="3"/>
        <v>-4</v>
      </c>
    </row>
    <row r="230" spans="3:5" s="18" customFormat="1" ht="11.25">
      <c r="C230" s="171"/>
      <c r="E230" s="168">
        <f t="shared" si="3"/>
        <v>-4</v>
      </c>
    </row>
    <row r="231" spans="3:5" s="18" customFormat="1" ht="11.25">
      <c r="C231" s="171"/>
      <c r="E231" s="168">
        <f t="shared" si="3"/>
        <v>-4</v>
      </c>
    </row>
    <row r="232" spans="3:5" s="18" customFormat="1" ht="11.25">
      <c r="C232" s="171"/>
      <c r="E232" s="168">
        <f t="shared" si="3"/>
        <v>-4</v>
      </c>
    </row>
    <row r="233" spans="3:5" s="18" customFormat="1" ht="11.25">
      <c r="C233" s="171"/>
      <c r="E233" s="168">
        <f t="shared" si="3"/>
        <v>-4</v>
      </c>
    </row>
    <row r="234" spans="3:5" s="18" customFormat="1" ht="11.25">
      <c r="C234" s="171"/>
      <c r="E234" s="168">
        <f t="shared" si="3"/>
        <v>-4</v>
      </c>
    </row>
    <row r="235" spans="3:5" s="18" customFormat="1" ht="11.25">
      <c r="C235" s="171"/>
      <c r="E235" s="168">
        <f t="shared" si="3"/>
        <v>-4</v>
      </c>
    </row>
    <row r="236" spans="3:5" s="18" customFormat="1" ht="11.25">
      <c r="C236" s="171"/>
      <c r="E236" s="168">
        <f t="shared" si="3"/>
        <v>-4</v>
      </c>
    </row>
    <row r="237" spans="3:5" s="18" customFormat="1" ht="11.25">
      <c r="C237" s="171"/>
      <c r="E237" s="168">
        <f t="shared" si="3"/>
        <v>-4</v>
      </c>
    </row>
    <row r="238" spans="3:5" s="18" customFormat="1" ht="11.25">
      <c r="C238" s="171"/>
      <c r="E238" s="168">
        <f t="shared" si="3"/>
        <v>-4</v>
      </c>
    </row>
    <row r="239" spans="3:5" s="18" customFormat="1" ht="11.25">
      <c r="C239" s="171"/>
      <c r="E239" s="168">
        <f t="shared" si="3"/>
        <v>-4</v>
      </c>
    </row>
    <row r="240" spans="3:5" s="18" customFormat="1" ht="11.25">
      <c r="C240" s="171"/>
      <c r="E240" s="168">
        <f t="shared" si="3"/>
        <v>-4</v>
      </c>
    </row>
    <row r="241" spans="3:5" s="18" customFormat="1" ht="11.25">
      <c r="C241" s="171"/>
      <c r="E241" s="168">
        <f t="shared" si="3"/>
        <v>-4</v>
      </c>
    </row>
    <row r="242" spans="3:5" s="18" customFormat="1" ht="11.25">
      <c r="C242" s="171"/>
      <c r="E242" s="168">
        <f t="shared" si="3"/>
        <v>-4</v>
      </c>
    </row>
    <row r="243" spans="3:5" s="18" customFormat="1" ht="11.25">
      <c r="C243" s="171"/>
      <c r="E243" s="168">
        <f t="shared" si="3"/>
        <v>-4</v>
      </c>
    </row>
    <row r="244" s="18" customFormat="1" ht="11.25">
      <c r="C244" s="171"/>
    </row>
    <row r="245" s="18" customFormat="1" ht="11.25">
      <c r="C245" s="171"/>
    </row>
    <row r="246" s="18" customFormat="1" ht="11.25">
      <c r="C246" s="171"/>
    </row>
    <row r="247" s="18" customFormat="1" ht="11.25">
      <c r="C247" s="171"/>
    </row>
    <row r="248" s="18" customFormat="1" ht="11.25">
      <c r="C248" s="171"/>
    </row>
    <row r="249" s="18" customFormat="1" ht="11.25">
      <c r="C249" s="171"/>
    </row>
    <row r="250" s="18" customFormat="1" ht="11.25">
      <c r="C250" s="171"/>
    </row>
    <row r="251" s="18" customFormat="1" ht="11.25">
      <c r="C251" s="171"/>
    </row>
    <row r="252" s="18" customFormat="1" ht="11.25">
      <c r="C252" s="171"/>
    </row>
    <row r="253" s="18" customFormat="1" ht="11.25">
      <c r="C253" s="171"/>
    </row>
    <row r="254" s="18" customFormat="1" ht="11.25">
      <c r="C254" s="171"/>
    </row>
    <row r="255" s="18" customFormat="1" ht="11.25">
      <c r="C255" s="171"/>
    </row>
    <row r="256" s="18" customFormat="1" ht="11.25">
      <c r="C256" s="171"/>
    </row>
    <row r="257" s="18" customFormat="1" ht="11.25">
      <c r="C257" s="171"/>
    </row>
    <row r="258" s="18" customFormat="1" ht="11.25">
      <c r="C258" s="171"/>
    </row>
    <row r="259" s="18" customFormat="1" ht="11.25">
      <c r="C259" s="171"/>
    </row>
    <row r="260" s="18" customFormat="1" ht="11.25">
      <c r="C260" s="171"/>
    </row>
    <row r="261" s="18" customFormat="1" ht="11.25">
      <c r="C261" s="171"/>
    </row>
    <row r="262" s="18" customFormat="1" ht="11.25">
      <c r="C262" s="171"/>
    </row>
    <row r="263" s="18" customFormat="1" ht="11.25">
      <c r="C263" s="171"/>
    </row>
    <row r="264" s="18" customFormat="1" ht="11.25">
      <c r="C264" s="171"/>
    </row>
    <row r="265" s="18" customFormat="1" ht="11.25">
      <c r="C265" s="171"/>
    </row>
    <row r="266" s="18" customFormat="1" ht="11.25">
      <c r="C266" s="171"/>
    </row>
    <row r="267" s="18" customFormat="1" ht="11.25">
      <c r="C267" s="171"/>
    </row>
    <row r="268" s="18" customFormat="1" ht="11.25">
      <c r="C268" s="171"/>
    </row>
    <row r="269" s="18" customFormat="1" ht="11.25">
      <c r="C269" s="171"/>
    </row>
    <row r="270" s="18" customFormat="1" ht="11.25">
      <c r="C270" s="171"/>
    </row>
    <row r="271" s="18" customFormat="1" ht="11.25">
      <c r="C271" s="171"/>
    </row>
    <row r="272" s="18" customFormat="1" ht="11.25">
      <c r="C272" s="171"/>
    </row>
    <row r="273" s="18" customFormat="1" ht="11.25">
      <c r="C273" s="171"/>
    </row>
    <row r="274" s="18" customFormat="1" ht="11.25">
      <c r="C274" s="171"/>
    </row>
    <row r="275" s="18" customFormat="1" ht="11.25">
      <c r="C275" s="171"/>
    </row>
    <row r="276" s="18" customFormat="1" ht="11.25">
      <c r="C276" s="171"/>
    </row>
    <row r="277" s="18" customFormat="1" ht="11.25">
      <c r="C277" s="171"/>
    </row>
    <row r="278" s="18" customFormat="1" ht="11.25">
      <c r="C278" s="171"/>
    </row>
    <row r="279" s="18" customFormat="1" ht="11.25">
      <c r="C279" s="171"/>
    </row>
    <row r="280" s="18" customFormat="1" ht="11.25">
      <c r="C280" s="171"/>
    </row>
    <row r="281" s="18" customFormat="1" ht="11.25">
      <c r="C281" s="171"/>
    </row>
    <row r="282" s="18" customFormat="1" ht="11.25">
      <c r="C282" s="171"/>
    </row>
    <row r="283" s="18" customFormat="1" ht="11.25">
      <c r="C283" s="171"/>
    </row>
    <row r="284" s="18" customFormat="1" ht="11.25">
      <c r="C284" s="171"/>
    </row>
    <row r="285" s="18" customFormat="1" ht="11.25">
      <c r="C285" s="171"/>
    </row>
    <row r="286" s="18" customFormat="1" ht="11.25">
      <c r="C286" s="171"/>
    </row>
    <row r="287" s="18" customFormat="1" ht="11.25">
      <c r="C287" s="171"/>
    </row>
    <row r="288" s="18" customFormat="1" ht="11.25">
      <c r="C288" s="171"/>
    </row>
    <row r="289" s="18" customFormat="1" ht="11.25">
      <c r="C289" s="171"/>
    </row>
    <row r="290" s="18" customFormat="1" ht="11.25">
      <c r="C290" s="171"/>
    </row>
    <row r="291" s="18" customFormat="1" ht="11.25">
      <c r="C291" s="171"/>
    </row>
    <row r="292" s="18" customFormat="1" ht="11.25">
      <c r="C292" s="171"/>
    </row>
    <row r="293" s="18" customFormat="1" ht="11.25">
      <c r="C293" s="171"/>
    </row>
    <row r="294" s="18" customFormat="1" ht="11.25">
      <c r="C294" s="171"/>
    </row>
    <row r="295" s="18" customFormat="1" ht="11.25">
      <c r="C295" s="171"/>
    </row>
    <row r="296" s="18" customFormat="1" ht="11.25">
      <c r="C296" s="171"/>
    </row>
    <row r="297" s="18" customFormat="1" ht="11.25">
      <c r="C297" s="171"/>
    </row>
    <row r="298" s="18" customFormat="1" ht="11.25">
      <c r="C298" s="171"/>
    </row>
    <row r="299" s="18" customFormat="1" ht="11.25">
      <c r="C299" s="171"/>
    </row>
    <row r="300" s="18" customFormat="1" ht="11.25">
      <c r="C300" s="171"/>
    </row>
    <row r="301" s="18" customFormat="1" ht="11.25">
      <c r="C301" s="171"/>
    </row>
    <row r="302" s="18" customFormat="1" ht="11.25">
      <c r="C302" s="171"/>
    </row>
    <row r="303" s="18" customFormat="1" ht="11.25">
      <c r="C303" s="171"/>
    </row>
    <row r="304" s="18" customFormat="1" ht="11.25">
      <c r="C304" s="171"/>
    </row>
    <row r="305" s="18" customFormat="1" ht="11.25">
      <c r="C305" s="171"/>
    </row>
    <row r="306" s="18" customFormat="1" ht="11.25">
      <c r="C306" s="171"/>
    </row>
    <row r="307" s="18" customFormat="1" ht="11.25">
      <c r="C307" s="171"/>
    </row>
    <row r="308" s="18" customFormat="1" ht="11.25">
      <c r="C308" s="171"/>
    </row>
    <row r="309" s="18" customFormat="1" ht="11.25">
      <c r="C309" s="171"/>
    </row>
    <row r="310" s="18" customFormat="1" ht="11.25">
      <c r="C310" s="171"/>
    </row>
    <row r="311" s="18" customFormat="1" ht="11.25">
      <c r="C311" s="171"/>
    </row>
    <row r="312" s="18" customFormat="1" ht="11.25">
      <c r="C312" s="171"/>
    </row>
    <row r="313" s="18" customFormat="1" ht="11.25">
      <c r="C313" s="171"/>
    </row>
    <row r="314" s="18" customFormat="1" ht="11.25">
      <c r="C314" s="171"/>
    </row>
    <row r="315" spans="1:5" s="18" customFormat="1" ht="12.75">
      <c r="A315" s="153"/>
      <c r="B315" s="153"/>
      <c r="C315" s="172"/>
      <c r="D315" s="153"/>
      <c r="E315" s="153"/>
    </row>
  </sheetData>
  <sheetProtection/>
  <hyperlinks>
    <hyperlink ref="C1" location="traits!A55" display="Assets (A)"/>
    <hyperlink ref="C2" location="Complications" display="Complications (C)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B38" sqref="B38"/>
    </sheetView>
  </sheetViews>
  <sheetFormatPr defaultColWidth="9.140625" defaultRowHeight="12.75"/>
  <cols>
    <col min="1" max="1" width="17.57421875" style="153" customWidth="1"/>
    <col min="2" max="2" width="121.421875" style="153" customWidth="1"/>
    <col min="3" max="7" width="9.140625" style="153" customWidth="1"/>
    <col min="8" max="8" width="54.57421875" style="153" customWidth="1"/>
    <col min="9" max="16384" width="9.140625" style="153" customWidth="1"/>
  </cols>
  <sheetData>
    <row r="1" ht="18">
      <c r="A1" s="152"/>
    </row>
    <row r="3" spans="1:8" ht="12.75">
      <c r="A3" s="303" t="s">
        <v>1160</v>
      </c>
      <c r="B3" s="303"/>
      <c r="C3" s="303"/>
      <c r="D3" s="303"/>
      <c r="E3" s="303"/>
      <c r="F3" s="303"/>
      <c r="G3" s="303"/>
      <c r="H3" s="303"/>
    </row>
    <row r="4" spans="1:8" ht="12.75">
      <c r="A4" s="303"/>
      <c r="B4" s="303"/>
      <c r="C4" s="303"/>
      <c r="D4" s="303"/>
      <c r="E4" s="303"/>
      <c r="F4" s="303"/>
      <c r="G4" s="303"/>
      <c r="H4" s="303"/>
    </row>
    <row r="5" spans="1:8" ht="12.75">
      <c r="A5" s="303"/>
      <c r="B5" s="303"/>
      <c r="C5" s="303"/>
      <c r="D5" s="303"/>
      <c r="E5" s="303"/>
      <c r="F5" s="303"/>
      <c r="G5" s="303"/>
      <c r="H5" s="303"/>
    </row>
    <row r="7" spans="1:8" ht="12.75">
      <c r="A7" s="207" t="s">
        <v>1161</v>
      </c>
      <c r="B7" s="207" t="s">
        <v>100</v>
      </c>
      <c r="C7" s="12"/>
      <c r="D7" s="12"/>
      <c r="E7" s="12"/>
      <c r="F7" s="12"/>
      <c r="G7" s="12"/>
      <c r="H7" s="12"/>
    </row>
    <row r="8" spans="1:8" ht="12.75">
      <c r="A8" s="210"/>
      <c r="B8" s="210"/>
      <c r="C8" s="176"/>
      <c r="D8" s="176"/>
      <c r="E8" s="176"/>
      <c r="F8" s="176"/>
      <c r="G8" s="176"/>
      <c r="H8" s="176"/>
    </row>
    <row r="9" spans="1:8" ht="12.75">
      <c r="A9" s="210"/>
      <c r="B9" s="210"/>
      <c r="C9" s="176"/>
      <c r="D9" s="176"/>
      <c r="E9" s="176"/>
      <c r="F9" s="176"/>
      <c r="G9" s="176"/>
      <c r="H9" s="176"/>
    </row>
    <row r="10" spans="1:8" ht="12.75">
      <c r="A10" s="210"/>
      <c r="B10" s="210"/>
      <c r="C10" s="176"/>
      <c r="D10" s="176"/>
      <c r="E10" s="176"/>
      <c r="F10" s="176"/>
      <c r="G10" s="176"/>
      <c r="H10" s="176"/>
    </row>
    <row r="11" spans="1:8" ht="12.75">
      <c r="A11" s="210"/>
      <c r="B11" s="210"/>
      <c r="C11" s="176"/>
      <c r="D11" s="176"/>
      <c r="E11" s="176"/>
      <c r="F11" s="176"/>
      <c r="G11" s="176"/>
      <c r="H11" s="176"/>
    </row>
    <row r="12" spans="1:8" ht="12.75">
      <c r="A12" s="210"/>
      <c r="B12" s="210"/>
      <c r="C12" s="176"/>
      <c r="D12" s="176"/>
      <c r="E12" s="176"/>
      <c r="F12" s="176"/>
      <c r="G12" s="176"/>
      <c r="H12" s="176"/>
    </row>
    <row r="13" spans="1:8" ht="12.75">
      <c r="A13" s="210"/>
      <c r="B13" s="210"/>
      <c r="C13" s="176"/>
      <c r="D13" s="176"/>
      <c r="E13" s="176"/>
      <c r="F13" s="176"/>
      <c r="G13" s="176"/>
      <c r="H13" s="176"/>
    </row>
    <row r="14" spans="1:8" ht="12.75">
      <c r="A14" s="210"/>
      <c r="B14" s="210"/>
      <c r="C14" s="176"/>
      <c r="D14" s="176"/>
      <c r="E14" s="176"/>
      <c r="F14" s="176"/>
      <c r="G14" s="176"/>
      <c r="H14" s="176"/>
    </row>
    <row r="15" spans="1:8" ht="12.75">
      <c r="A15" s="210"/>
      <c r="B15" s="210"/>
      <c r="C15" s="176"/>
      <c r="D15" s="176"/>
      <c r="E15" s="176"/>
      <c r="F15" s="176"/>
      <c r="G15" s="176"/>
      <c r="H15" s="176"/>
    </row>
    <row r="16" spans="1:8" ht="12.75">
      <c r="A16" s="210"/>
      <c r="B16" s="210"/>
      <c r="C16" s="176"/>
      <c r="D16" s="176"/>
      <c r="E16" s="176"/>
      <c r="F16" s="176"/>
      <c r="G16" s="176"/>
      <c r="H16" s="176"/>
    </row>
    <row r="17" spans="1:8" ht="12.75">
      <c r="A17" s="208" t="s">
        <v>1162</v>
      </c>
      <c r="B17" s="204"/>
      <c r="C17" s="176"/>
      <c r="D17" s="176"/>
      <c r="E17" s="176"/>
      <c r="F17" s="176"/>
      <c r="G17" s="176"/>
      <c r="H17" s="176"/>
    </row>
    <row r="18" spans="1:8" ht="12.75">
      <c r="A18" s="210"/>
      <c r="B18" s="210"/>
      <c r="C18" s="176"/>
      <c r="D18" s="176"/>
      <c r="E18" s="176"/>
      <c r="F18" s="176"/>
      <c r="G18" s="176"/>
      <c r="H18" s="176"/>
    </row>
    <row r="19" spans="1:8" ht="12.75">
      <c r="A19" s="210"/>
      <c r="B19" s="210"/>
      <c r="C19" s="176"/>
      <c r="D19" s="176"/>
      <c r="E19" s="176"/>
      <c r="F19" s="176"/>
      <c r="G19" s="176"/>
      <c r="H19" s="176"/>
    </row>
    <row r="20" spans="1:8" ht="12.75">
      <c r="A20" s="210"/>
      <c r="B20" s="210"/>
      <c r="C20" s="176"/>
      <c r="D20" s="176"/>
      <c r="E20" s="176"/>
      <c r="F20" s="176"/>
      <c r="G20" s="176"/>
      <c r="H20" s="176"/>
    </row>
    <row r="21" spans="1:8" ht="12.75">
      <c r="A21" s="210"/>
      <c r="B21" s="210"/>
      <c r="C21" s="176"/>
      <c r="D21" s="176"/>
      <c r="E21" s="176"/>
      <c r="F21" s="176"/>
      <c r="G21" s="176"/>
      <c r="H21" s="176"/>
    </row>
    <row r="22" spans="1:8" ht="12.75">
      <c r="A22" s="210"/>
      <c r="B22" s="210"/>
      <c r="C22" s="176"/>
      <c r="D22" s="176"/>
      <c r="E22" s="176"/>
      <c r="F22" s="176"/>
      <c r="G22" s="176"/>
      <c r="H22" s="176"/>
    </row>
    <row r="23" spans="1:8" ht="12.75">
      <c r="A23" s="210"/>
      <c r="B23" s="210"/>
      <c r="C23" s="176"/>
      <c r="D23" s="176"/>
      <c r="E23" s="176"/>
      <c r="F23" s="176"/>
      <c r="G23" s="176"/>
      <c r="H23" s="176"/>
    </row>
    <row r="24" spans="1:8" ht="12.75">
      <c r="A24" s="210"/>
      <c r="B24" s="210"/>
      <c r="C24" s="176"/>
      <c r="D24" s="176"/>
      <c r="E24" s="176"/>
      <c r="F24" s="176"/>
      <c r="G24" s="176"/>
      <c r="H24" s="176"/>
    </row>
    <row r="25" spans="1:8" ht="12.75">
      <c r="A25" s="210"/>
      <c r="B25" s="210"/>
      <c r="C25" s="176"/>
      <c r="D25" s="176"/>
      <c r="E25" s="176"/>
      <c r="F25" s="176"/>
      <c r="G25" s="176"/>
      <c r="H25" s="176"/>
    </row>
    <row r="26" spans="1:8" ht="12.75">
      <c r="A26" s="208" t="s">
        <v>1163</v>
      </c>
      <c r="B26" s="204"/>
      <c r="C26" s="176"/>
      <c r="D26" s="176"/>
      <c r="E26" s="176"/>
      <c r="F26" s="176"/>
      <c r="G26" s="176"/>
      <c r="H26" s="176"/>
    </row>
    <row r="27" spans="1:8" ht="12.75">
      <c r="A27" s="210"/>
      <c r="B27" s="210"/>
      <c r="C27" s="176"/>
      <c r="D27" s="176"/>
      <c r="E27" s="176"/>
      <c r="F27" s="176"/>
      <c r="G27" s="176"/>
      <c r="H27" s="176"/>
    </row>
    <row r="28" spans="1:8" ht="12.75">
      <c r="A28" s="210"/>
      <c r="B28" s="210"/>
      <c r="C28" s="176"/>
      <c r="D28" s="176"/>
      <c r="E28" s="176"/>
      <c r="F28" s="176"/>
      <c r="G28" s="176"/>
      <c r="H28" s="176"/>
    </row>
    <row r="29" spans="1:8" ht="12.75">
      <c r="A29" s="210"/>
      <c r="B29" s="210"/>
      <c r="C29" s="176"/>
      <c r="D29" s="176"/>
      <c r="E29" s="176"/>
      <c r="F29" s="176"/>
      <c r="G29" s="176"/>
      <c r="H29" s="176"/>
    </row>
    <row r="30" spans="1:8" ht="12.75">
      <c r="A30" s="210"/>
      <c r="B30" s="210"/>
      <c r="C30" s="176"/>
      <c r="D30" s="176"/>
      <c r="E30" s="176"/>
      <c r="F30" s="176"/>
      <c r="G30" s="176"/>
      <c r="H30" s="176"/>
    </row>
    <row r="31" spans="1:8" ht="12.75">
      <c r="A31" s="210"/>
      <c r="B31" s="210"/>
      <c r="C31" s="176"/>
      <c r="D31" s="176"/>
      <c r="E31" s="176"/>
      <c r="F31" s="176"/>
      <c r="G31" s="176"/>
      <c r="H31" s="176"/>
    </row>
    <row r="32" spans="1:8" ht="12.75">
      <c r="A32" s="210"/>
      <c r="B32" s="210"/>
      <c r="C32" s="176"/>
      <c r="D32" s="176"/>
      <c r="E32" s="176"/>
      <c r="F32" s="176"/>
      <c r="G32" s="176"/>
      <c r="H32" s="176"/>
    </row>
    <row r="33" spans="1:8" ht="12.75">
      <c r="A33" s="210"/>
      <c r="B33" s="210"/>
      <c r="C33" s="176"/>
      <c r="D33" s="176"/>
      <c r="E33" s="176"/>
      <c r="F33" s="176"/>
      <c r="G33" s="176"/>
      <c r="H33" s="176"/>
    </row>
    <row r="34" spans="1:8" ht="12.75">
      <c r="A34" s="210"/>
      <c r="B34" s="210"/>
      <c r="C34" s="176"/>
      <c r="D34" s="176"/>
      <c r="E34" s="176"/>
      <c r="F34" s="176"/>
      <c r="G34" s="176"/>
      <c r="H34" s="176"/>
    </row>
    <row r="35" spans="1:8" ht="12.75">
      <c r="A35" s="210"/>
      <c r="B35" s="210"/>
      <c r="C35" s="176"/>
      <c r="D35" s="176"/>
      <c r="E35" s="176"/>
      <c r="F35" s="176"/>
      <c r="G35" s="176"/>
      <c r="H35" s="176"/>
    </row>
    <row r="36" spans="1:8" ht="12.75">
      <c r="A36" s="211"/>
      <c r="B36" s="211"/>
      <c r="C36" s="192"/>
      <c r="D36" s="192"/>
      <c r="E36" s="192"/>
      <c r="F36" s="192"/>
      <c r="G36" s="192"/>
      <c r="H36" s="192"/>
    </row>
    <row r="37" spans="1:8" ht="12.75">
      <c r="A37" s="209" t="s">
        <v>1169</v>
      </c>
      <c r="B37" s="205"/>
      <c r="C37" s="192"/>
      <c r="D37" s="192"/>
      <c r="E37" s="192"/>
      <c r="F37" s="192"/>
      <c r="G37" s="192"/>
      <c r="H37" s="192"/>
    </row>
    <row r="38" spans="1:8" ht="12.75">
      <c r="A38" s="206"/>
      <c r="B38" s="212"/>
      <c r="C38" s="193"/>
      <c r="D38" s="193"/>
      <c r="E38" s="193"/>
      <c r="F38" s="193"/>
      <c r="G38" s="193"/>
      <c r="H38" s="193"/>
    </row>
    <row r="39" spans="1:8" ht="12.75">
      <c r="A39" s="206"/>
      <c r="B39" s="212"/>
      <c r="C39" s="193"/>
      <c r="D39" s="193"/>
      <c r="E39" s="193"/>
      <c r="F39" s="193"/>
      <c r="G39" s="193"/>
      <c r="H39" s="193"/>
    </row>
    <row r="40" spans="1:8" ht="12.75">
      <c r="A40" s="206"/>
      <c r="B40" s="212"/>
      <c r="C40" s="193"/>
      <c r="D40" s="193"/>
      <c r="E40" s="193"/>
      <c r="F40" s="193"/>
      <c r="G40" s="193"/>
      <c r="H40" s="193"/>
    </row>
    <row r="41" spans="1:8" ht="12.75">
      <c r="A41" s="206"/>
      <c r="B41" s="212"/>
      <c r="C41" s="193"/>
      <c r="D41" s="193"/>
      <c r="E41" s="193"/>
      <c r="F41" s="193"/>
      <c r="G41" s="193"/>
      <c r="H41" s="193"/>
    </row>
    <row r="42" spans="1:8" ht="12.75">
      <c r="A42" s="206"/>
      <c r="B42" s="212"/>
      <c r="C42" s="193"/>
      <c r="D42" s="193"/>
      <c r="E42" s="193"/>
      <c r="F42" s="193"/>
      <c r="G42" s="193"/>
      <c r="H42" s="193"/>
    </row>
    <row r="43" spans="1:8" ht="12.75">
      <c r="A43" s="206"/>
      <c r="B43" s="212"/>
      <c r="C43" s="193"/>
      <c r="D43" s="193"/>
      <c r="E43" s="193"/>
      <c r="F43" s="193"/>
      <c r="G43" s="193"/>
      <c r="H43" s="193"/>
    </row>
    <row r="44" spans="1:8" ht="12.75">
      <c r="A44" s="206"/>
      <c r="B44" s="212"/>
      <c r="C44" s="193"/>
      <c r="D44" s="193"/>
      <c r="E44" s="193"/>
      <c r="F44" s="193"/>
      <c r="G44" s="193"/>
      <c r="H44" s="193"/>
    </row>
    <row r="45" spans="1:8" ht="12.75">
      <c r="A45" s="206"/>
      <c r="B45" s="206"/>
      <c r="C45" s="193"/>
      <c r="D45" s="193"/>
      <c r="E45" s="193"/>
      <c r="F45" s="193"/>
      <c r="G45" s="193"/>
      <c r="H45" s="193"/>
    </row>
    <row r="46" spans="1:8" ht="12.75">
      <c r="A46" s="206"/>
      <c r="B46" s="206"/>
      <c r="C46" s="193"/>
      <c r="D46" s="193"/>
      <c r="E46" s="193"/>
      <c r="F46" s="193"/>
      <c r="G46" s="193"/>
      <c r="H46" s="193"/>
    </row>
    <row r="47" spans="1:8" ht="12.75">
      <c r="A47" s="206"/>
      <c r="B47" s="206"/>
      <c r="C47" s="193"/>
      <c r="D47" s="193"/>
      <c r="E47" s="193"/>
      <c r="F47" s="193"/>
      <c r="G47" s="193"/>
      <c r="H47" s="193"/>
    </row>
    <row r="48" spans="1:8" ht="12.75">
      <c r="A48" s="206"/>
      <c r="B48" s="206"/>
      <c r="C48" s="193"/>
      <c r="D48" s="193"/>
      <c r="E48" s="193"/>
      <c r="F48" s="193"/>
      <c r="G48" s="193"/>
      <c r="H48" s="193"/>
    </row>
    <row r="49" spans="1:8" ht="12.75">
      <c r="A49" s="206"/>
      <c r="B49" s="206"/>
      <c r="C49" s="193"/>
      <c r="D49" s="193"/>
      <c r="E49" s="193"/>
      <c r="F49" s="193"/>
      <c r="G49" s="193"/>
      <c r="H49" s="193"/>
    </row>
    <row r="50" spans="1:8" ht="12.75">
      <c r="A50" s="206"/>
      <c r="B50" s="206"/>
      <c r="C50" s="193"/>
      <c r="D50" s="193"/>
      <c r="E50" s="193"/>
      <c r="F50" s="193"/>
      <c r="G50" s="193"/>
      <c r="H50" s="193"/>
    </row>
    <row r="51" spans="1:8" ht="12.75">
      <c r="A51" s="206"/>
      <c r="B51" s="206"/>
      <c r="C51" s="193"/>
      <c r="D51" s="193"/>
      <c r="E51" s="193"/>
      <c r="F51" s="193"/>
      <c r="G51" s="193"/>
      <c r="H51" s="193"/>
    </row>
    <row r="52" spans="1:8" ht="12.75">
      <c r="A52" s="206"/>
      <c r="B52" s="206"/>
      <c r="C52" s="193"/>
      <c r="D52" s="193"/>
      <c r="E52" s="193"/>
      <c r="F52" s="193"/>
      <c r="G52" s="193"/>
      <c r="H52" s="193"/>
    </row>
    <row r="53" spans="1:8" ht="12.75">
      <c r="A53" s="206"/>
      <c r="B53" s="206"/>
      <c r="C53" s="193"/>
      <c r="D53" s="193"/>
      <c r="E53" s="193"/>
      <c r="F53" s="193"/>
      <c r="G53" s="193"/>
      <c r="H53" s="193"/>
    </row>
    <row r="54" spans="1:8" ht="12.75">
      <c r="A54" s="206"/>
      <c r="B54" s="206"/>
      <c r="C54" s="193"/>
      <c r="D54" s="193"/>
      <c r="E54" s="193"/>
      <c r="F54" s="193"/>
      <c r="G54" s="193"/>
      <c r="H54" s="193"/>
    </row>
    <row r="55" spans="1:8" ht="12.75">
      <c r="A55" s="206"/>
      <c r="B55" s="206"/>
      <c r="C55" s="193"/>
      <c r="D55" s="193"/>
      <c r="E55" s="193"/>
      <c r="F55" s="193"/>
      <c r="G55" s="193"/>
      <c r="H55" s="193"/>
    </row>
    <row r="56" spans="1:8" ht="12.75">
      <c r="A56" s="206"/>
      <c r="B56" s="206"/>
      <c r="C56" s="193"/>
      <c r="D56" s="193"/>
      <c r="E56" s="193"/>
      <c r="F56" s="193"/>
      <c r="G56" s="193"/>
      <c r="H56" s="193"/>
    </row>
    <row r="57" spans="1:8" ht="12.75">
      <c r="A57" s="206"/>
      <c r="B57" s="206"/>
      <c r="C57" s="193"/>
      <c r="D57" s="193"/>
      <c r="E57" s="193"/>
      <c r="F57" s="193"/>
      <c r="G57" s="193"/>
      <c r="H57" s="193"/>
    </row>
    <row r="58" spans="1:8" ht="12.75">
      <c r="A58" s="206"/>
      <c r="B58" s="206"/>
      <c r="C58" s="193"/>
      <c r="D58" s="193"/>
      <c r="E58" s="193"/>
      <c r="F58" s="193"/>
      <c r="G58" s="193"/>
      <c r="H58" s="193"/>
    </row>
    <row r="59" spans="1:8" ht="12.75">
      <c r="A59" s="193"/>
      <c r="B59" s="193"/>
      <c r="C59" s="193"/>
      <c r="D59" s="193"/>
      <c r="E59" s="193"/>
      <c r="F59" s="193"/>
      <c r="G59" s="193"/>
      <c r="H59" s="193"/>
    </row>
    <row r="60" spans="1:8" ht="12.75">
      <c r="A60" s="193"/>
      <c r="B60" s="193"/>
      <c r="C60" s="193"/>
      <c r="D60" s="193"/>
      <c r="E60" s="193"/>
      <c r="F60" s="193"/>
      <c r="G60" s="193"/>
      <c r="H60" s="193"/>
    </row>
    <row r="61" spans="1:8" ht="12.75">
      <c r="A61" s="193"/>
      <c r="B61" s="193"/>
      <c r="C61" s="193"/>
      <c r="D61" s="193"/>
      <c r="E61" s="193"/>
      <c r="F61" s="193"/>
      <c r="G61" s="193"/>
      <c r="H61" s="193"/>
    </row>
    <row r="62" spans="1:8" ht="12.75">
      <c r="A62" s="193"/>
      <c r="B62" s="193"/>
      <c r="C62" s="193"/>
      <c r="D62" s="193"/>
      <c r="E62" s="193"/>
      <c r="F62" s="193"/>
      <c r="G62" s="193"/>
      <c r="H62" s="193"/>
    </row>
    <row r="63" spans="1:8" ht="12.75">
      <c r="A63" s="193"/>
      <c r="B63" s="193"/>
      <c r="C63" s="193"/>
      <c r="D63" s="193"/>
      <c r="E63" s="193"/>
      <c r="F63" s="193"/>
      <c r="G63" s="193"/>
      <c r="H63" s="193"/>
    </row>
    <row r="64" spans="1:8" ht="12.75">
      <c r="A64" s="193"/>
      <c r="B64" s="193"/>
      <c r="C64" s="193"/>
      <c r="D64" s="193"/>
      <c r="E64" s="193"/>
      <c r="F64" s="193"/>
      <c r="G64" s="193"/>
      <c r="H64" s="193"/>
    </row>
    <row r="65" spans="1:8" ht="12.75">
      <c r="A65" s="193"/>
      <c r="B65" s="193"/>
      <c r="C65" s="193"/>
      <c r="D65" s="193"/>
      <c r="E65" s="193"/>
      <c r="F65" s="193"/>
      <c r="G65" s="193"/>
      <c r="H65" s="193"/>
    </row>
    <row r="66" spans="1:8" ht="12.75">
      <c r="A66" s="193"/>
      <c r="B66" s="193"/>
      <c r="C66" s="193"/>
      <c r="D66" s="193"/>
      <c r="E66" s="193"/>
      <c r="F66" s="193"/>
      <c r="G66" s="193"/>
      <c r="H66" s="193"/>
    </row>
    <row r="67" spans="1:8" ht="12.75">
      <c r="A67" s="193"/>
      <c r="B67" s="193"/>
      <c r="C67" s="193"/>
      <c r="D67" s="193"/>
      <c r="E67" s="193"/>
      <c r="F67" s="193"/>
      <c r="G67" s="193"/>
      <c r="H67" s="193"/>
    </row>
    <row r="68" spans="1:8" ht="12.75">
      <c r="A68" s="192"/>
      <c r="B68" s="192"/>
      <c r="C68" s="192"/>
      <c r="D68" s="192"/>
      <c r="E68" s="192"/>
      <c r="F68" s="192"/>
      <c r="G68" s="192"/>
      <c r="H68" s="192"/>
    </row>
    <row r="69" spans="1:8" ht="12.75">
      <c r="A69" s="192"/>
      <c r="B69" s="192"/>
      <c r="C69" s="192"/>
      <c r="D69" s="192"/>
      <c r="E69" s="192"/>
      <c r="F69" s="192"/>
      <c r="G69" s="192"/>
      <c r="H69" s="192"/>
    </row>
    <row r="70" spans="1:8" ht="12.75">
      <c r="A70" s="192"/>
      <c r="B70" s="192"/>
      <c r="C70" s="192"/>
      <c r="D70" s="192"/>
      <c r="E70" s="192"/>
      <c r="F70" s="192"/>
      <c r="G70" s="192"/>
      <c r="H70" s="192"/>
    </row>
    <row r="71" spans="1:8" ht="12.75">
      <c r="A71" s="192"/>
      <c r="B71" s="192"/>
      <c r="C71" s="192"/>
      <c r="D71" s="192"/>
      <c r="E71" s="192"/>
      <c r="F71" s="192"/>
      <c r="G71" s="192"/>
      <c r="H71" s="192"/>
    </row>
    <row r="72" spans="1:8" ht="12.75">
      <c r="A72" s="192"/>
      <c r="B72" s="192"/>
      <c r="C72" s="192"/>
      <c r="D72" s="192"/>
      <c r="E72" s="192"/>
      <c r="F72" s="192"/>
      <c r="G72" s="192"/>
      <c r="H72" s="192"/>
    </row>
    <row r="73" spans="1:8" ht="12.75">
      <c r="A73" s="192"/>
      <c r="B73" s="192"/>
      <c r="C73" s="192"/>
      <c r="D73" s="192"/>
      <c r="E73" s="192"/>
      <c r="F73" s="192"/>
      <c r="G73" s="192"/>
      <c r="H73" s="192"/>
    </row>
    <row r="74" spans="1:8" ht="12.75">
      <c r="A74" s="192"/>
      <c r="B74" s="192"/>
      <c r="C74" s="192"/>
      <c r="D74" s="192"/>
      <c r="E74" s="192"/>
      <c r="F74" s="192"/>
      <c r="G74" s="192"/>
      <c r="H74" s="192"/>
    </row>
    <row r="75" spans="1:8" ht="12.75">
      <c r="A75" s="192"/>
      <c r="B75" s="192"/>
      <c r="C75" s="192"/>
      <c r="D75" s="192"/>
      <c r="E75" s="192"/>
      <c r="F75" s="192"/>
      <c r="G75" s="192"/>
      <c r="H75" s="192"/>
    </row>
    <row r="76" spans="1:8" ht="12.75">
      <c r="A76" s="192"/>
      <c r="B76" s="192"/>
      <c r="C76" s="192"/>
      <c r="D76" s="192"/>
      <c r="E76" s="192"/>
      <c r="F76" s="192"/>
      <c r="G76" s="192"/>
      <c r="H76" s="192"/>
    </row>
    <row r="77" spans="1:8" ht="12.75">
      <c r="A77" s="192"/>
      <c r="B77" s="192"/>
      <c r="C77" s="192"/>
      <c r="D77" s="192"/>
      <c r="E77" s="192"/>
      <c r="F77" s="192"/>
      <c r="G77" s="192"/>
      <c r="H77" s="192"/>
    </row>
    <row r="78" spans="1:8" ht="12.75">
      <c r="A78" s="192"/>
      <c r="B78" s="192"/>
      <c r="C78" s="192"/>
      <c r="D78" s="192"/>
      <c r="E78" s="192"/>
      <c r="F78" s="192"/>
      <c r="G78" s="192"/>
      <c r="H78" s="192"/>
    </row>
    <row r="79" spans="1:8" ht="12.75">
      <c r="A79" s="192"/>
      <c r="B79" s="192"/>
      <c r="C79" s="192"/>
      <c r="D79" s="192"/>
      <c r="E79" s="192"/>
      <c r="F79" s="192"/>
      <c r="G79" s="192"/>
      <c r="H79" s="192"/>
    </row>
    <row r="80" spans="1:8" ht="12.75">
      <c r="A80" s="192"/>
      <c r="B80" s="192"/>
      <c r="C80" s="192"/>
      <c r="D80" s="192"/>
      <c r="E80" s="192"/>
      <c r="F80" s="192"/>
      <c r="G80" s="192"/>
      <c r="H80" s="192"/>
    </row>
    <row r="81" spans="1:8" ht="12.75">
      <c r="A81" s="192"/>
      <c r="B81" s="192"/>
      <c r="C81" s="192"/>
      <c r="D81" s="192"/>
      <c r="E81" s="192"/>
      <c r="F81" s="192"/>
      <c r="G81" s="192"/>
      <c r="H81" s="192"/>
    </row>
    <row r="82" spans="1:8" ht="12.75">
      <c r="A82" s="192"/>
      <c r="B82" s="192"/>
      <c r="C82" s="192"/>
      <c r="D82" s="192"/>
      <c r="E82" s="192"/>
      <c r="F82" s="192"/>
      <c r="G82" s="192"/>
      <c r="H82" s="192"/>
    </row>
    <row r="83" spans="1:8" ht="12.75">
      <c r="A83" s="192"/>
      <c r="B83" s="192"/>
      <c r="C83" s="192"/>
      <c r="D83" s="192"/>
      <c r="E83" s="192"/>
      <c r="F83" s="192"/>
      <c r="G83" s="192"/>
      <c r="H83" s="192"/>
    </row>
    <row r="84" spans="1:8" ht="12.75">
      <c r="A84" s="192"/>
      <c r="B84" s="192"/>
      <c r="C84" s="192"/>
      <c r="D84" s="192"/>
      <c r="E84" s="192"/>
      <c r="F84" s="192"/>
      <c r="G84" s="192"/>
      <c r="H84" s="192"/>
    </row>
    <row r="85" spans="1:8" ht="12.75">
      <c r="A85" s="192"/>
      <c r="B85" s="192"/>
      <c r="C85" s="192"/>
      <c r="D85" s="192"/>
      <c r="E85" s="192"/>
      <c r="F85" s="192"/>
      <c r="G85" s="192"/>
      <c r="H85" s="192"/>
    </row>
    <row r="86" spans="1:8" ht="12.75">
      <c r="A86" s="192"/>
      <c r="B86" s="192"/>
      <c r="C86" s="192"/>
      <c r="D86" s="192"/>
      <c r="E86" s="192"/>
      <c r="F86" s="192"/>
      <c r="G86" s="192"/>
      <c r="H86" s="192"/>
    </row>
    <row r="87" spans="1:8" ht="12.75">
      <c r="A87" s="192"/>
      <c r="B87" s="192"/>
      <c r="C87" s="192"/>
      <c r="D87" s="192"/>
      <c r="E87" s="192"/>
      <c r="F87" s="192"/>
      <c r="G87" s="192"/>
      <c r="H87" s="192"/>
    </row>
    <row r="88" spans="1:8" ht="12.75">
      <c r="A88" s="192"/>
      <c r="B88" s="192"/>
      <c r="C88" s="192"/>
      <c r="D88" s="192"/>
      <c r="E88" s="192"/>
      <c r="F88" s="192"/>
      <c r="G88" s="192"/>
      <c r="H88" s="192"/>
    </row>
    <row r="89" spans="1:8" ht="12.75">
      <c r="A89" s="192"/>
      <c r="B89" s="192"/>
      <c r="C89" s="192"/>
      <c r="D89" s="192"/>
      <c r="E89" s="192"/>
      <c r="F89" s="192"/>
      <c r="G89" s="192"/>
      <c r="H89" s="192"/>
    </row>
    <row r="90" spans="1:8" ht="12.75">
      <c r="A90" s="192"/>
      <c r="B90" s="192"/>
      <c r="C90" s="192"/>
      <c r="D90" s="192"/>
      <c r="E90" s="192"/>
      <c r="F90" s="192"/>
      <c r="G90" s="192"/>
      <c r="H90" s="192"/>
    </row>
    <row r="91" spans="1:8" ht="12.75">
      <c r="A91" s="192"/>
      <c r="B91" s="192"/>
      <c r="C91" s="192"/>
      <c r="D91" s="192"/>
      <c r="E91" s="192"/>
      <c r="F91" s="192"/>
      <c r="G91" s="192"/>
      <c r="H91" s="192"/>
    </row>
    <row r="92" spans="1:8" ht="12.75">
      <c r="A92" s="192"/>
      <c r="B92" s="192"/>
      <c r="C92" s="192"/>
      <c r="D92" s="192"/>
      <c r="E92" s="192"/>
      <c r="F92" s="192"/>
      <c r="G92" s="192"/>
      <c r="H92" s="192"/>
    </row>
    <row r="93" spans="1:8" ht="12.75">
      <c r="A93" s="192"/>
      <c r="B93" s="192"/>
      <c r="C93" s="192"/>
      <c r="D93" s="192"/>
      <c r="E93" s="192"/>
      <c r="F93" s="192"/>
      <c r="G93" s="192"/>
      <c r="H93" s="192"/>
    </row>
    <row r="94" spans="1:8" ht="12.75">
      <c r="A94" s="192"/>
      <c r="B94" s="192"/>
      <c r="C94" s="192"/>
      <c r="D94" s="192"/>
      <c r="E94" s="192"/>
      <c r="F94" s="192"/>
      <c r="G94" s="192"/>
      <c r="H94" s="192"/>
    </row>
    <row r="95" spans="1:8" ht="12.75">
      <c r="A95" s="192"/>
      <c r="B95" s="192"/>
      <c r="C95" s="192"/>
      <c r="D95" s="192"/>
      <c r="E95" s="192"/>
      <c r="F95" s="192"/>
      <c r="G95" s="192"/>
      <c r="H95" s="192"/>
    </row>
    <row r="96" spans="1:8" ht="12.75">
      <c r="A96" s="192"/>
      <c r="B96" s="192"/>
      <c r="C96" s="192"/>
      <c r="D96" s="192"/>
      <c r="E96" s="192"/>
      <c r="F96" s="192"/>
      <c r="G96" s="192"/>
      <c r="H96" s="192"/>
    </row>
    <row r="97" spans="1:8" ht="12.75">
      <c r="A97" s="192"/>
      <c r="B97" s="192"/>
      <c r="C97" s="192"/>
      <c r="D97" s="192"/>
      <c r="E97" s="192"/>
      <c r="F97" s="192"/>
      <c r="G97" s="192"/>
      <c r="H97" s="192"/>
    </row>
    <row r="98" spans="1:8" ht="12.75">
      <c r="A98" s="192"/>
      <c r="B98" s="192"/>
      <c r="C98" s="192"/>
      <c r="D98" s="192"/>
      <c r="E98" s="192"/>
      <c r="F98" s="192"/>
      <c r="G98" s="192"/>
      <c r="H98" s="192"/>
    </row>
    <row r="99" spans="1:8" ht="12.75">
      <c r="A99" s="192"/>
      <c r="B99" s="192"/>
      <c r="C99" s="192"/>
      <c r="D99" s="192"/>
      <c r="E99" s="192"/>
      <c r="F99" s="192"/>
      <c r="G99" s="192"/>
      <c r="H99" s="192"/>
    </row>
    <row r="100" spans="1:8" ht="12.75">
      <c r="A100" s="192"/>
      <c r="B100" s="192"/>
      <c r="C100" s="192"/>
      <c r="D100" s="192"/>
      <c r="E100" s="192"/>
      <c r="F100" s="192"/>
      <c r="G100" s="192"/>
      <c r="H100" s="192"/>
    </row>
    <row r="101" spans="1:8" ht="12.75">
      <c r="A101" s="192"/>
      <c r="B101" s="192"/>
      <c r="C101" s="192"/>
      <c r="D101" s="192"/>
      <c r="E101" s="192"/>
      <c r="F101" s="192"/>
      <c r="G101" s="192"/>
      <c r="H101" s="192"/>
    </row>
    <row r="102" spans="1:8" ht="12.75">
      <c r="A102" s="192"/>
      <c r="B102" s="192"/>
      <c r="C102" s="192"/>
      <c r="D102" s="192"/>
      <c r="E102" s="192"/>
      <c r="F102" s="192"/>
      <c r="G102" s="192"/>
      <c r="H102" s="192"/>
    </row>
    <row r="103" spans="1:8" ht="12.75">
      <c r="A103" s="192"/>
      <c r="B103" s="192"/>
      <c r="C103" s="192"/>
      <c r="D103" s="192"/>
      <c r="E103" s="192"/>
      <c r="F103" s="192"/>
      <c r="G103" s="192"/>
      <c r="H103" s="192"/>
    </row>
    <row r="104" spans="1:8" ht="12.75">
      <c r="A104" s="192"/>
      <c r="B104" s="192"/>
      <c r="C104" s="192"/>
      <c r="D104" s="192"/>
      <c r="E104" s="192"/>
      <c r="F104" s="192"/>
      <c r="G104" s="192"/>
      <c r="H104" s="192"/>
    </row>
    <row r="105" spans="1:8" ht="12.75">
      <c r="A105" s="192"/>
      <c r="B105" s="192"/>
      <c r="C105" s="192"/>
      <c r="D105" s="192"/>
      <c r="E105" s="192"/>
      <c r="F105" s="192"/>
      <c r="G105" s="192"/>
      <c r="H105" s="192"/>
    </row>
    <row r="106" spans="1:8" ht="12.75">
      <c r="A106" s="192"/>
      <c r="B106" s="192"/>
      <c r="C106" s="192"/>
      <c r="D106" s="192"/>
      <c r="E106" s="192"/>
      <c r="F106" s="192"/>
      <c r="G106" s="192"/>
      <c r="H106" s="192"/>
    </row>
    <row r="107" spans="1:8" ht="12.75">
      <c r="A107" s="192"/>
      <c r="B107" s="192"/>
      <c r="C107" s="192"/>
      <c r="D107" s="192"/>
      <c r="E107" s="192"/>
      <c r="F107" s="192"/>
      <c r="G107" s="192"/>
      <c r="H107" s="192"/>
    </row>
    <row r="108" spans="1:8" ht="12.75">
      <c r="A108" s="192"/>
      <c r="B108" s="192"/>
      <c r="C108" s="192"/>
      <c r="D108" s="192"/>
      <c r="E108" s="192"/>
      <c r="F108" s="192"/>
      <c r="G108" s="192"/>
      <c r="H108" s="192"/>
    </row>
  </sheetData>
  <sheetProtection/>
  <mergeCells count="1">
    <mergeCell ref="A3:H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3" customWidth="1"/>
    <col min="2" max="2" width="69.7109375" style="153" customWidth="1"/>
    <col min="3" max="3" width="9.140625" style="153" customWidth="1"/>
    <col min="4" max="4" width="53.7109375" style="153" customWidth="1"/>
    <col min="5" max="16384" width="9.140625" style="153" customWidth="1"/>
  </cols>
  <sheetData>
    <row r="1" ht="18">
      <c r="A1" s="152" t="s">
        <v>1145</v>
      </c>
    </row>
    <row r="3" spans="1:4" ht="12.75">
      <c r="A3" s="155" t="s">
        <v>1146</v>
      </c>
      <c r="B3" s="155" t="s">
        <v>1147</v>
      </c>
      <c r="C3" s="155" t="s">
        <v>1148</v>
      </c>
      <c r="D3" s="155" t="s">
        <v>1149</v>
      </c>
    </row>
    <row r="4" spans="1:4" ht="12.75">
      <c r="A4" s="156"/>
      <c r="B4" s="156"/>
      <c r="C4" s="157"/>
      <c r="D4" s="158"/>
    </row>
    <row r="5" spans="1:4" ht="12.75">
      <c r="A5" s="156"/>
      <c r="B5" s="156"/>
      <c r="C5" s="157"/>
      <c r="D5" s="158"/>
    </row>
    <row r="6" spans="1:4" ht="12.75">
      <c r="A6" s="156"/>
      <c r="B6" s="156"/>
      <c r="C6" s="157"/>
      <c r="D6" s="158"/>
    </row>
    <row r="7" spans="1:4" ht="12.75">
      <c r="A7" s="156"/>
      <c r="B7" s="156"/>
      <c r="C7" s="158"/>
      <c r="D7" s="158"/>
    </row>
    <row r="8" spans="1:4" ht="12.75">
      <c r="A8" s="156"/>
      <c r="B8" s="156"/>
      <c r="C8" s="158"/>
      <c r="D8" s="158"/>
    </row>
    <row r="9" spans="1:4" ht="12.75">
      <c r="A9" s="156"/>
      <c r="B9" s="156"/>
      <c r="C9" s="158"/>
      <c r="D9" s="158"/>
    </row>
    <row r="10" spans="1:4" ht="12.75">
      <c r="A10" s="156"/>
      <c r="B10" s="156"/>
      <c r="C10" s="158"/>
      <c r="D10" s="158"/>
    </row>
    <row r="11" spans="1:4" ht="12.75">
      <c r="A11" s="156"/>
      <c r="B11" s="156"/>
      <c r="C11" s="158"/>
      <c r="D11" s="158"/>
    </row>
    <row r="12" spans="1:4" ht="12.75">
      <c r="A12" s="156"/>
      <c r="B12" s="156"/>
      <c r="C12" s="158"/>
      <c r="D12" s="158"/>
    </row>
    <row r="13" spans="1:4" ht="12.75">
      <c r="A13" s="156"/>
      <c r="B13" s="156"/>
      <c r="C13" s="158"/>
      <c r="D13" s="158"/>
    </row>
    <row r="14" spans="1:4" ht="12.75">
      <c r="A14" s="156"/>
      <c r="B14" s="156"/>
      <c r="C14" s="158"/>
      <c r="D14" s="158"/>
    </row>
    <row r="15" spans="1:4" ht="12.75">
      <c r="A15" s="156"/>
      <c r="B15" s="156"/>
      <c r="C15" s="158"/>
      <c r="D15" s="158"/>
    </row>
    <row r="16" spans="1:4" ht="12.75">
      <c r="A16" s="156"/>
      <c r="B16" s="156"/>
      <c r="C16" s="158"/>
      <c r="D16" s="158"/>
    </row>
    <row r="17" spans="1:4" ht="12.75">
      <c r="A17" s="156"/>
      <c r="B17" s="156"/>
      <c r="C17" s="158"/>
      <c r="D17" s="158"/>
    </row>
    <row r="18" spans="1:4" ht="12.75">
      <c r="A18" s="156"/>
      <c r="B18" s="156"/>
      <c r="C18" s="158"/>
      <c r="D18" s="158"/>
    </row>
    <row r="19" spans="1:4" ht="12.75">
      <c r="A19" s="156"/>
      <c r="B19" s="156"/>
      <c r="C19" s="158"/>
      <c r="D19" s="158"/>
    </row>
    <row r="20" spans="1:4" ht="12.75">
      <c r="A20" s="156"/>
      <c r="B20" s="156"/>
      <c r="C20" s="158"/>
      <c r="D20" s="158"/>
    </row>
    <row r="21" spans="1:4" ht="12.75">
      <c r="A21" s="156"/>
      <c r="B21" s="156"/>
      <c r="C21" s="158"/>
      <c r="D21" s="158"/>
    </row>
    <row r="22" spans="1:4" ht="12.75">
      <c r="A22" s="156"/>
      <c r="B22" s="156"/>
      <c r="C22" s="158"/>
      <c r="D22" s="158"/>
    </row>
    <row r="23" spans="1:4" ht="12.75">
      <c r="A23" s="156"/>
      <c r="B23" s="156"/>
      <c r="C23" s="158"/>
      <c r="D23" s="158"/>
    </row>
    <row r="24" spans="1:4" ht="12.75">
      <c r="A24" s="156"/>
      <c r="B24" s="156"/>
      <c r="C24" s="158"/>
      <c r="D24" s="158"/>
    </row>
    <row r="25" spans="1:4" ht="12.75">
      <c r="A25" s="156"/>
      <c r="B25" s="156"/>
      <c r="C25" s="158"/>
      <c r="D25" s="158"/>
    </row>
    <row r="26" spans="1:4" ht="12.75">
      <c r="A26" s="156"/>
      <c r="B26" s="156"/>
      <c r="C26" s="158"/>
      <c r="D26" s="158"/>
    </row>
    <row r="27" spans="1:4" ht="12.75">
      <c r="A27" s="156"/>
      <c r="B27" s="156"/>
      <c r="C27" s="158"/>
      <c r="D27" s="158"/>
    </row>
    <row r="28" spans="1:4" ht="12.75">
      <c r="A28" s="156"/>
      <c r="B28" s="156"/>
      <c r="C28" s="158"/>
      <c r="D28" s="158"/>
    </row>
    <row r="29" spans="1:4" ht="12.75">
      <c r="A29" s="156"/>
      <c r="B29" s="156"/>
      <c r="C29" s="158"/>
      <c r="D29" s="158"/>
    </row>
    <row r="30" spans="1:4" ht="12.75">
      <c r="A30" s="156"/>
      <c r="B30" s="156"/>
      <c r="C30" s="158"/>
      <c r="D30" s="158"/>
    </row>
    <row r="31" spans="1:4" ht="12.75">
      <c r="A31" s="156"/>
      <c r="B31" s="156"/>
      <c r="C31" s="158"/>
      <c r="D31" s="158"/>
    </row>
    <row r="32" spans="1:4" ht="12.75">
      <c r="A32" s="156"/>
      <c r="B32" s="156"/>
      <c r="C32" s="158"/>
      <c r="D32" s="158"/>
    </row>
    <row r="33" spans="1:4" ht="12.75">
      <c r="A33" s="156"/>
      <c r="B33" s="156"/>
      <c r="C33" s="158"/>
      <c r="D33" s="158"/>
    </row>
    <row r="34" spans="1:4" ht="12.75">
      <c r="A34" s="156"/>
      <c r="B34" s="156"/>
      <c r="C34" s="158"/>
      <c r="D34" s="158"/>
    </row>
    <row r="35" spans="1:4" ht="12.75">
      <c r="A35" s="156"/>
      <c r="B35" s="156"/>
      <c r="C35" s="158"/>
      <c r="D35" s="158"/>
    </row>
    <row r="36" spans="1:4" ht="12.75">
      <c r="A36" s="156"/>
      <c r="B36" s="156"/>
      <c r="C36" s="158"/>
      <c r="D36" s="158"/>
    </row>
    <row r="37" spans="1:4" ht="12.75">
      <c r="A37" s="156"/>
      <c r="B37" s="156"/>
      <c r="C37" s="158"/>
      <c r="D37" s="158"/>
    </row>
    <row r="38" spans="1:2" ht="12.75">
      <c r="A38" s="154"/>
      <c r="B38" s="154"/>
    </row>
    <row r="39" spans="1:2" ht="12.75">
      <c r="A39" s="154"/>
      <c r="B39" s="154"/>
    </row>
    <row r="40" spans="1:2" ht="12.75">
      <c r="A40" s="154"/>
      <c r="B40" s="154"/>
    </row>
    <row r="41" spans="1:2" ht="12.75">
      <c r="A41" s="154"/>
      <c r="B41" s="154"/>
    </row>
    <row r="42" spans="1:2" ht="12.75">
      <c r="A42" s="154"/>
      <c r="B42" s="154"/>
    </row>
    <row r="43" spans="1:2" ht="12.75">
      <c r="A43" s="154"/>
      <c r="B43" s="154"/>
    </row>
    <row r="44" spans="1:2" ht="12.75">
      <c r="A44" s="154"/>
      <c r="B44" s="154"/>
    </row>
    <row r="45" spans="1:2" ht="12.75">
      <c r="A45" s="154"/>
      <c r="B45" s="154"/>
    </row>
    <row r="46" spans="1:2" ht="12.75">
      <c r="A46" s="154"/>
      <c r="B46" s="154"/>
    </row>
    <row r="47" spans="1:2" ht="12.75">
      <c r="A47" s="154"/>
      <c r="B47" s="154"/>
    </row>
    <row r="48" spans="1:2" ht="12.75">
      <c r="A48" s="154"/>
      <c r="B48" s="154"/>
    </row>
    <row r="49" spans="1:2" ht="12.75">
      <c r="A49" s="154"/>
      <c r="B49" s="154"/>
    </row>
    <row r="50" spans="1:2" ht="12.75">
      <c r="A50" s="154"/>
      <c r="B50" s="154"/>
    </row>
    <row r="51" spans="1:2" ht="12.75">
      <c r="A51" s="154"/>
      <c r="B51" s="154"/>
    </row>
    <row r="52" spans="1:2" ht="12.75">
      <c r="A52" s="154"/>
      <c r="B52" s="154"/>
    </row>
    <row r="53" spans="1:2" ht="12.75">
      <c r="A53" s="154"/>
      <c r="B53" s="154"/>
    </row>
    <row r="54" spans="1:2" ht="12.75">
      <c r="A54" s="154"/>
      <c r="B54" s="154"/>
    </row>
    <row r="55" spans="1:2" ht="12.75">
      <c r="A55" s="154"/>
      <c r="B55" s="154"/>
    </row>
    <row r="56" spans="1:2" ht="12.75">
      <c r="A56" s="154"/>
      <c r="B56" s="154"/>
    </row>
    <row r="57" spans="1:2" ht="12.75">
      <c r="A57" s="154"/>
      <c r="B57" s="154"/>
    </row>
    <row r="58" spans="1:2" ht="12.75">
      <c r="A58" s="154"/>
      <c r="B58" s="154"/>
    </row>
    <row r="59" spans="1:2" ht="12.75">
      <c r="A59" s="154"/>
      <c r="B59" s="154"/>
    </row>
    <row r="60" spans="1:2" ht="12.75">
      <c r="A60" s="154"/>
      <c r="B60" s="154"/>
    </row>
    <row r="61" spans="1:2" ht="12.75">
      <c r="A61" s="154"/>
      <c r="B61" s="154"/>
    </row>
    <row r="62" spans="1:2" ht="12.75">
      <c r="A62" s="154"/>
      <c r="B62" s="154"/>
    </row>
    <row r="63" spans="1:2" ht="12.75">
      <c r="A63" s="154"/>
      <c r="B63" s="154"/>
    </row>
    <row r="64" spans="1:2" ht="12.75">
      <c r="A64" s="154"/>
      <c r="B64" s="154"/>
    </row>
    <row r="65" spans="1:2" ht="12.75">
      <c r="A65" s="154"/>
      <c r="B65" s="154"/>
    </row>
    <row r="66" spans="1:2" ht="12.75">
      <c r="A66" s="154"/>
      <c r="B66" s="154"/>
    </row>
    <row r="67" spans="1:2" ht="12.75">
      <c r="A67" s="154"/>
      <c r="B67" s="154"/>
    </row>
    <row r="68" spans="1:2" ht="12.75">
      <c r="A68" s="154"/>
      <c r="B68" s="154"/>
    </row>
    <row r="69" spans="1:2" ht="12.75">
      <c r="A69" s="154"/>
      <c r="B69" s="154"/>
    </row>
    <row r="70" spans="1:2" ht="12.75">
      <c r="A70" s="154"/>
      <c r="B70" s="154"/>
    </row>
    <row r="71" spans="1:2" ht="12.75">
      <c r="A71" s="154"/>
      <c r="B71" s="154"/>
    </row>
    <row r="72" spans="1:2" ht="12.75">
      <c r="A72" s="154"/>
      <c r="B72" s="154"/>
    </row>
    <row r="73" spans="1:2" ht="12.75">
      <c r="A73" s="154"/>
      <c r="B73" s="154"/>
    </row>
    <row r="74" spans="1:2" ht="12.75">
      <c r="A74" s="154"/>
      <c r="B74" s="154"/>
    </row>
    <row r="75" spans="1:2" ht="12.75">
      <c r="A75" s="154"/>
      <c r="B75" s="154"/>
    </row>
    <row r="76" spans="1:2" ht="12.75">
      <c r="A76" s="154"/>
      <c r="B76" s="154"/>
    </row>
    <row r="77" spans="1:2" ht="12.75">
      <c r="A77" s="154"/>
      <c r="B77" s="154"/>
    </row>
    <row r="78" spans="1:2" ht="12.75">
      <c r="A78" s="154"/>
      <c r="B78" s="154"/>
    </row>
    <row r="79" spans="1:2" ht="12.75">
      <c r="A79" s="154"/>
      <c r="B79" s="154"/>
    </row>
    <row r="80" spans="1:2" ht="12.75">
      <c r="A80" s="154"/>
      <c r="B80" s="154"/>
    </row>
    <row r="81" spans="1:2" ht="12.75">
      <c r="A81" s="154"/>
      <c r="B81" s="154"/>
    </row>
    <row r="82" spans="1:2" ht="12.75">
      <c r="A82" s="154"/>
      <c r="B82" s="154"/>
    </row>
    <row r="83" spans="1:2" ht="12.75">
      <c r="A83" s="154"/>
      <c r="B83" s="154"/>
    </row>
    <row r="84" spans="1:2" ht="12.75">
      <c r="A84" s="154"/>
      <c r="B84" s="154"/>
    </row>
    <row r="85" spans="1:2" ht="12.75">
      <c r="A85" s="154"/>
      <c r="B85" s="154"/>
    </row>
    <row r="86" spans="1:2" ht="12.75">
      <c r="A86" s="154"/>
      <c r="B86" s="154"/>
    </row>
    <row r="87" spans="1:2" ht="12.75">
      <c r="A87" s="154"/>
      <c r="B87" s="154"/>
    </row>
    <row r="88" spans="1:2" ht="12.75">
      <c r="A88" s="154"/>
      <c r="B88" s="154"/>
    </row>
    <row r="89" spans="1:2" ht="12.75">
      <c r="A89" s="154"/>
      <c r="B89" s="154"/>
    </row>
    <row r="90" spans="1:2" ht="12.75">
      <c r="A90" s="154"/>
      <c r="B90" s="154"/>
    </row>
    <row r="91" spans="1:2" ht="12.75">
      <c r="A91" s="154"/>
      <c r="B91" s="154"/>
    </row>
    <row r="92" spans="1:2" ht="12.75">
      <c r="A92" s="154"/>
      <c r="B92" s="154"/>
    </row>
    <row r="93" spans="1:2" ht="12.75">
      <c r="A93" s="154"/>
      <c r="B93" s="154"/>
    </row>
    <row r="94" spans="1:2" ht="12.75">
      <c r="A94" s="154"/>
      <c r="B94" s="154"/>
    </row>
    <row r="95" spans="1:2" ht="12.75">
      <c r="A95" s="154"/>
      <c r="B95" s="154"/>
    </row>
    <row r="96" spans="1:2" ht="12.75">
      <c r="A96" s="154"/>
      <c r="B96" s="154"/>
    </row>
    <row r="97" spans="1:2" ht="12.75">
      <c r="A97" s="154"/>
      <c r="B97" s="154"/>
    </row>
    <row r="98" spans="1:2" ht="12.75">
      <c r="A98" s="154"/>
      <c r="B98" s="154"/>
    </row>
    <row r="99" spans="1:2" ht="12.75">
      <c r="A99" s="154"/>
      <c r="B99" s="154"/>
    </row>
    <row r="100" spans="1:2" ht="12.75">
      <c r="A100" s="154"/>
      <c r="B100" s="154"/>
    </row>
    <row r="101" spans="1:2" ht="12.75">
      <c r="A101" s="154"/>
      <c r="B101" s="154"/>
    </row>
    <row r="102" spans="1:2" ht="12.75">
      <c r="A102" s="154"/>
      <c r="B102" s="154"/>
    </row>
    <row r="103" spans="1:2" ht="12.75">
      <c r="A103" s="154"/>
      <c r="B103" s="154"/>
    </row>
    <row r="104" spans="1:2" ht="12.75">
      <c r="A104" s="154"/>
      <c r="B104" s="154"/>
    </row>
    <row r="105" spans="1:2" ht="12.75">
      <c r="A105" s="154"/>
      <c r="B105" s="154"/>
    </row>
    <row r="106" spans="1:2" ht="12.75">
      <c r="A106" s="154"/>
      <c r="B106" s="154"/>
    </row>
    <row r="107" spans="1:2" ht="12.75">
      <c r="A107" s="154"/>
      <c r="B107" s="154"/>
    </row>
    <row r="108" spans="1:2" ht="12.75">
      <c r="A108" s="154"/>
      <c r="B108" s="154"/>
    </row>
    <row r="109" spans="1:2" ht="12.75">
      <c r="A109" s="154"/>
      <c r="B109" s="154"/>
    </row>
    <row r="110" spans="1:2" ht="12.75">
      <c r="A110" s="154"/>
      <c r="B110" s="154"/>
    </row>
    <row r="111" spans="1:2" ht="12.75">
      <c r="A111" s="154"/>
      <c r="B111" s="154"/>
    </row>
    <row r="112" spans="1:2" ht="12.75">
      <c r="A112" s="154"/>
      <c r="B112" s="154"/>
    </row>
    <row r="113" spans="1:2" ht="12.75">
      <c r="A113" s="154"/>
      <c r="B113" s="154"/>
    </row>
    <row r="114" spans="1:2" ht="12.75">
      <c r="A114" s="154"/>
      <c r="B114" s="154"/>
    </row>
    <row r="115" spans="1:2" ht="12.75">
      <c r="A115" s="154"/>
      <c r="B115" s="154"/>
    </row>
    <row r="116" spans="1:2" ht="12.75">
      <c r="A116" s="154"/>
      <c r="B116" s="154"/>
    </row>
    <row r="117" spans="1:2" ht="12.75">
      <c r="A117" s="154"/>
      <c r="B117" s="154"/>
    </row>
    <row r="118" spans="1:2" ht="12.75">
      <c r="A118" s="154"/>
      <c r="B118" s="154"/>
    </row>
    <row r="119" spans="1:2" ht="12.75">
      <c r="A119" s="154"/>
      <c r="B119" s="154"/>
    </row>
    <row r="120" spans="1:2" ht="12.75">
      <c r="A120" s="154"/>
      <c r="B120" s="154"/>
    </row>
    <row r="121" spans="1:2" ht="12.75">
      <c r="A121" s="154"/>
      <c r="B121" s="154"/>
    </row>
    <row r="122" spans="1:2" ht="12.75">
      <c r="A122" s="154"/>
      <c r="B122" s="154"/>
    </row>
    <row r="123" spans="1:2" ht="12.75">
      <c r="A123" s="154"/>
      <c r="B123" s="154"/>
    </row>
    <row r="124" spans="1:2" ht="12.75">
      <c r="A124" s="154"/>
      <c r="B124" s="154"/>
    </row>
    <row r="125" spans="1:2" ht="12.75">
      <c r="A125" s="154"/>
      <c r="B125" s="154"/>
    </row>
    <row r="126" spans="1:2" ht="12.75">
      <c r="A126" s="154"/>
      <c r="B126" s="154"/>
    </row>
    <row r="127" spans="1:2" ht="12.75">
      <c r="A127" s="154"/>
      <c r="B127" s="154"/>
    </row>
    <row r="128" spans="1:2" ht="12.75">
      <c r="A128" s="154"/>
      <c r="B128" s="154"/>
    </row>
    <row r="129" spans="1:2" ht="12.75">
      <c r="A129" s="154"/>
      <c r="B129" s="154"/>
    </row>
    <row r="130" spans="1:2" ht="12.75">
      <c r="A130" s="154"/>
      <c r="B130" s="154"/>
    </row>
    <row r="131" spans="1:2" ht="12.75">
      <c r="A131" s="154"/>
      <c r="B131" s="154"/>
    </row>
    <row r="132" spans="1:2" ht="12.75">
      <c r="A132" s="154"/>
      <c r="B132" s="154"/>
    </row>
    <row r="133" spans="1:2" ht="12.75">
      <c r="A133" s="154"/>
      <c r="B133" s="154"/>
    </row>
    <row r="134" spans="1:2" ht="12.75">
      <c r="A134" s="154"/>
      <c r="B134" s="154"/>
    </row>
    <row r="135" spans="1:2" ht="12.75">
      <c r="A135" s="154"/>
      <c r="B135" s="154"/>
    </row>
    <row r="136" spans="1:2" ht="12.75">
      <c r="A136" s="154"/>
      <c r="B136" s="154"/>
    </row>
    <row r="137" spans="1:2" ht="12.75">
      <c r="A137" s="154"/>
      <c r="B137" s="154"/>
    </row>
    <row r="138" spans="1:2" ht="12.75">
      <c r="A138" s="154"/>
      <c r="B138" s="154"/>
    </row>
    <row r="139" spans="1:2" ht="12.75">
      <c r="A139" s="154"/>
      <c r="B139" s="154"/>
    </row>
    <row r="140" spans="1:2" ht="12.75">
      <c r="A140" s="154"/>
      <c r="B140" s="154"/>
    </row>
    <row r="141" spans="1:2" ht="12.75">
      <c r="A141" s="154"/>
      <c r="B141" s="154"/>
    </row>
    <row r="142" spans="1:2" ht="12.75">
      <c r="A142" s="154"/>
      <c r="B142" s="154"/>
    </row>
    <row r="143" spans="1:2" ht="12.75">
      <c r="A143" s="154"/>
      <c r="B143" s="154"/>
    </row>
    <row r="144" spans="1:2" ht="12.75">
      <c r="A144" s="154"/>
      <c r="B144" s="154"/>
    </row>
    <row r="145" spans="1:2" ht="12.75">
      <c r="A145" s="154"/>
      <c r="B145" s="154"/>
    </row>
    <row r="146" spans="1:2" ht="12.75">
      <c r="A146" s="154"/>
      <c r="B146" s="154"/>
    </row>
    <row r="147" spans="1:2" ht="12.75">
      <c r="A147" s="154"/>
      <c r="B147" s="154"/>
    </row>
    <row r="148" spans="1:2" ht="12.75">
      <c r="A148" s="154"/>
      <c r="B148" s="154"/>
    </row>
    <row r="149" spans="1:2" ht="12.75">
      <c r="A149" s="154"/>
      <c r="B149" s="154"/>
    </row>
    <row r="150" spans="1:2" ht="12.75">
      <c r="A150" s="154"/>
      <c r="B150" s="154"/>
    </row>
    <row r="151" spans="1:2" ht="12.75">
      <c r="A151" s="154"/>
      <c r="B151" s="154"/>
    </row>
    <row r="152" spans="1:2" ht="12.75">
      <c r="A152" s="154"/>
      <c r="B152" s="154"/>
    </row>
    <row r="153" spans="1:2" ht="12.75">
      <c r="A153" s="154"/>
      <c r="B153" s="154"/>
    </row>
    <row r="154" spans="1:2" ht="12.75">
      <c r="A154" s="154"/>
      <c r="B154" s="154"/>
    </row>
    <row r="155" spans="1:2" ht="12.75">
      <c r="A155" s="154"/>
      <c r="B155" s="154"/>
    </row>
    <row r="156" spans="1:2" ht="12.75">
      <c r="A156" s="154"/>
      <c r="B156" s="154"/>
    </row>
    <row r="157" spans="1:2" ht="12.75">
      <c r="A157" s="154"/>
      <c r="B157" s="154"/>
    </row>
    <row r="158" spans="1:2" ht="12.75">
      <c r="A158" s="154"/>
      <c r="B158" s="154"/>
    </row>
    <row r="159" spans="1:2" ht="12.75">
      <c r="A159" s="154"/>
      <c r="B159" s="154"/>
    </row>
    <row r="160" spans="1:2" ht="12.75">
      <c r="A160" s="154"/>
      <c r="B160" s="154"/>
    </row>
    <row r="161" spans="1:2" ht="12.75">
      <c r="A161" s="154"/>
      <c r="B161" s="154"/>
    </row>
    <row r="162" spans="1:2" ht="12.75">
      <c r="A162" s="154"/>
      <c r="B162" s="154"/>
    </row>
    <row r="163" spans="1:2" ht="12.75">
      <c r="A163" s="154"/>
      <c r="B163" s="154"/>
    </row>
    <row r="164" spans="1:2" ht="12.75">
      <c r="A164" s="154"/>
      <c r="B164" s="154"/>
    </row>
    <row r="165" spans="1:2" ht="12.75">
      <c r="A165" s="154"/>
      <c r="B165" s="154"/>
    </row>
    <row r="166" spans="1:2" ht="12.75">
      <c r="A166" s="154"/>
      <c r="B166" s="154"/>
    </row>
    <row r="167" spans="1:2" ht="12.75">
      <c r="A167" s="154"/>
      <c r="B167" s="154"/>
    </row>
    <row r="168" spans="1:2" ht="12.75">
      <c r="A168" s="154"/>
      <c r="B168" s="154"/>
    </row>
    <row r="169" spans="1:2" ht="12.75">
      <c r="A169" s="154"/>
      <c r="B169" s="154"/>
    </row>
    <row r="170" spans="1:2" ht="12.75">
      <c r="A170" s="154"/>
      <c r="B170" s="154"/>
    </row>
    <row r="171" spans="1:2" ht="12.75">
      <c r="A171" s="154"/>
      <c r="B171" s="154"/>
    </row>
    <row r="172" spans="1:2" ht="12.75">
      <c r="A172" s="154"/>
      <c r="B172" s="154"/>
    </row>
    <row r="173" spans="1:2" ht="12.75">
      <c r="A173" s="154"/>
      <c r="B173" s="154"/>
    </row>
    <row r="174" spans="1:2" ht="12.75">
      <c r="A174" s="154"/>
      <c r="B174" s="154"/>
    </row>
    <row r="175" spans="1:2" ht="12.75">
      <c r="A175" s="154"/>
      <c r="B175" s="154"/>
    </row>
    <row r="176" spans="1:2" ht="12.75">
      <c r="A176" s="154"/>
      <c r="B176" s="154"/>
    </row>
    <row r="177" spans="1:2" ht="12.75">
      <c r="A177" s="154"/>
      <c r="B177" s="154"/>
    </row>
    <row r="178" spans="1:2" ht="12.75">
      <c r="A178" s="154"/>
      <c r="B178" s="154"/>
    </row>
    <row r="179" spans="1:2" ht="12.75">
      <c r="A179" s="154"/>
      <c r="B179" s="154"/>
    </row>
    <row r="180" spans="1:2" ht="12.75">
      <c r="A180" s="154"/>
      <c r="B180" s="154"/>
    </row>
    <row r="181" spans="1:2" ht="12.75">
      <c r="A181" s="154"/>
      <c r="B181" s="154"/>
    </row>
    <row r="182" spans="1:2" ht="12.75">
      <c r="A182" s="154"/>
      <c r="B182" s="154"/>
    </row>
    <row r="183" spans="1:2" ht="12.75">
      <c r="A183" s="154"/>
      <c r="B183" s="154"/>
    </row>
    <row r="184" spans="1:2" ht="12.75">
      <c r="A184" s="154"/>
      <c r="B184" s="154"/>
    </row>
    <row r="185" spans="1:2" ht="12.75">
      <c r="A185" s="154"/>
      <c r="B185" s="154"/>
    </row>
    <row r="186" spans="1:2" ht="12.75">
      <c r="A186" s="154"/>
      <c r="B186" s="154"/>
    </row>
    <row r="187" spans="1:2" ht="12.75">
      <c r="A187" s="154"/>
      <c r="B187" s="154"/>
    </row>
    <row r="188" spans="1:2" ht="12.75">
      <c r="A188" s="154"/>
      <c r="B188" s="154"/>
    </row>
    <row r="189" spans="1:2" ht="12.75">
      <c r="A189" s="154"/>
      <c r="B189" s="154"/>
    </row>
    <row r="190" spans="1:2" ht="12.75">
      <c r="A190" s="154"/>
      <c r="B190" s="154"/>
    </row>
    <row r="191" spans="1:2" ht="12.75">
      <c r="A191" s="154"/>
      <c r="B191" s="154"/>
    </row>
    <row r="192" spans="1:2" ht="12.75">
      <c r="A192" s="154"/>
      <c r="B192" s="154"/>
    </row>
    <row r="193" spans="1:2" ht="12.75">
      <c r="A193" s="154"/>
      <c r="B193" s="154"/>
    </row>
    <row r="194" spans="1:2" ht="12.75">
      <c r="A194" s="154"/>
      <c r="B194" s="154"/>
    </row>
    <row r="195" spans="1:2" ht="12.75">
      <c r="A195" s="154"/>
      <c r="B195" s="154"/>
    </row>
    <row r="196" spans="1:2" ht="12.75">
      <c r="A196" s="154"/>
      <c r="B196" s="154"/>
    </row>
    <row r="197" spans="1:2" ht="12.75">
      <c r="A197" s="154"/>
      <c r="B197" s="154"/>
    </row>
    <row r="198" spans="1:2" ht="12.75">
      <c r="A198" s="154"/>
      <c r="B198" s="154"/>
    </row>
    <row r="199" spans="1:2" ht="12.75">
      <c r="A199" s="154"/>
      <c r="B199" s="154"/>
    </row>
    <row r="200" spans="1:2" ht="12.75">
      <c r="A200" s="154"/>
      <c r="B200" s="154"/>
    </row>
    <row r="201" spans="1:2" ht="12.75">
      <c r="A201" s="154"/>
      <c r="B201" s="154"/>
    </row>
    <row r="202" spans="1:2" ht="12.75">
      <c r="A202" s="154"/>
      <c r="B202" s="154"/>
    </row>
    <row r="203" spans="1:2" ht="12.75">
      <c r="A203" s="154"/>
      <c r="B203" s="154"/>
    </row>
    <row r="204" spans="1:2" ht="12.75">
      <c r="A204" s="154"/>
      <c r="B204" s="154"/>
    </row>
    <row r="205" spans="1:2" ht="12.75">
      <c r="A205" s="154"/>
      <c r="B205" s="154"/>
    </row>
    <row r="206" spans="1:2" ht="12.75">
      <c r="A206" s="154"/>
      <c r="B206" s="154"/>
    </row>
    <row r="207" spans="1:2" ht="12.75">
      <c r="A207" s="154"/>
      <c r="B207" s="154"/>
    </row>
    <row r="208" spans="1:2" ht="12.75">
      <c r="A208" s="154"/>
      <c r="B208" s="154"/>
    </row>
    <row r="209" spans="1:2" ht="12.75">
      <c r="A209" s="154"/>
      <c r="B209" s="154"/>
    </row>
    <row r="210" spans="1:2" ht="12.75">
      <c r="A210" s="154"/>
      <c r="B210" s="154"/>
    </row>
    <row r="211" spans="1:2" ht="12.75">
      <c r="A211" s="154"/>
      <c r="B211" s="154"/>
    </row>
    <row r="212" spans="1:2" ht="12.75">
      <c r="A212" s="154"/>
      <c r="B212" s="154"/>
    </row>
    <row r="213" spans="1:2" ht="12.75">
      <c r="A213" s="154"/>
      <c r="B213" s="154"/>
    </row>
    <row r="214" spans="1:2" ht="12.75">
      <c r="A214" s="154"/>
      <c r="B214" s="154"/>
    </row>
    <row r="215" spans="1:2" ht="12.75">
      <c r="A215" s="154"/>
      <c r="B215" s="154"/>
    </row>
    <row r="216" spans="1:2" ht="12.75">
      <c r="A216" s="154"/>
      <c r="B216" s="154"/>
    </row>
    <row r="217" spans="1:2" ht="12.75">
      <c r="A217" s="154"/>
      <c r="B217" s="154"/>
    </row>
    <row r="218" spans="1:2" ht="12.75">
      <c r="A218" s="154"/>
      <c r="B218" s="154"/>
    </row>
    <row r="219" spans="1:2" ht="12.75">
      <c r="A219" s="154"/>
      <c r="B219" s="154"/>
    </row>
    <row r="220" spans="1:2" ht="12.75">
      <c r="A220" s="154"/>
      <c r="B220" s="154"/>
    </row>
    <row r="221" spans="1:2" ht="12.75">
      <c r="A221" s="154"/>
      <c r="B221" s="154"/>
    </row>
    <row r="222" spans="1:2" ht="12.75">
      <c r="A222" s="154"/>
      <c r="B222" s="154"/>
    </row>
    <row r="223" spans="1:2" ht="12.75">
      <c r="A223" s="154"/>
      <c r="B223" s="154"/>
    </row>
    <row r="224" spans="1:2" ht="12.75">
      <c r="A224" s="154"/>
      <c r="B224" s="154"/>
    </row>
    <row r="225" spans="1:2" ht="12.75">
      <c r="A225" s="154"/>
      <c r="B225" s="154"/>
    </row>
    <row r="226" spans="1:2" ht="12.75">
      <c r="A226" s="154"/>
      <c r="B226" s="154"/>
    </row>
    <row r="227" spans="1:2" ht="12.75">
      <c r="A227" s="154"/>
      <c r="B227" s="154"/>
    </row>
    <row r="228" spans="1:2" ht="12.75">
      <c r="A228" s="154"/>
      <c r="B228" s="154"/>
    </row>
    <row r="229" spans="1:2" ht="12.75">
      <c r="A229" s="154"/>
      <c r="B229" s="154"/>
    </row>
    <row r="230" spans="1:2" ht="12.75">
      <c r="A230" s="154"/>
      <c r="B230" s="154"/>
    </row>
    <row r="231" spans="1:2" ht="12.75">
      <c r="A231" s="154"/>
      <c r="B231" s="154"/>
    </row>
    <row r="232" spans="1:2" ht="12.75">
      <c r="A232" s="154"/>
      <c r="B232" s="154"/>
    </row>
    <row r="233" spans="1:2" ht="12.75">
      <c r="A233" s="154"/>
      <c r="B233" s="154"/>
    </row>
    <row r="234" spans="1:2" ht="12.75">
      <c r="A234" s="154"/>
      <c r="B234" s="154"/>
    </row>
    <row r="235" spans="1:2" ht="12.75">
      <c r="A235" s="154"/>
      <c r="B235" s="154"/>
    </row>
    <row r="236" spans="1:2" ht="12.75">
      <c r="A236" s="154"/>
      <c r="B236" s="154"/>
    </row>
    <row r="237" spans="1:2" ht="12.75">
      <c r="A237" s="154"/>
      <c r="B237" s="154"/>
    </row>
    <row r="238" spans="1:2" ht="12.75">
      <c r="A238" s="154"/>
      <c r="B238" s="154"/>
    </row>
    <row r="239" spans="1:2" ht="12.75">
      <c r="A239" s="154"/>
      <c r="B239" s="154"/>
    </row>
    <row r="240" spans="1:2" ht="12.75">
      <c r="A240" s="154"/>
      <c r="B240" s="154"/>
    </row>
    <row r="241" spans="1:2" ht="12.75">
      <c r="A241" s="154"/>
      <c r="B241" s="154"/>
    </row>
    <row r="242" spans="1:2" ht="12.75">
      <c r="A242" s="154"/>
      <c r="B242" s="154"/>
    </row>
    <row r="243" spans="1:2" ht="12.75">
      <c r="A243" s="154"/>
      <c r="B243" s="154"/>
    </row>
    <row r="244" spans="1:2" ht="12.75">
      <c r="A244" s="154"/>
      <c r="B244" s="154"/>
    </row>
    <row r="245" spans="1:2" ht="12.75">
      <c r="A245" s="154"/>
      <c r="B245" s="154"/>
    </row>
    <row r="246" spans="1:2" ht="12.75">
      <c r="A246" s="154"/>
      <c r="B246" s="154"/>
    </row>
    <row r="247" spans="1:2" ht="12.75">
      <c r="A247" s="154"/>
      <c r="B247" s="154"/>
    </row>
    <row r="248" spans="1:2" ht="12.75">
      <c r="A248" s="154"/>
      <c r="B248" s="154"/>
    </row>
    <row r="249" spans="1:2" ht="12.75">
      <c r="A249" s="154"/>
      <c r="B249" s="154"/>
    </row>
    <row r="250" spans="1:2" ht="12.75">
      <c r="A250" s="154"/>
      <c r="B250" s="154"/>
    </row>
    <row r="251" spans="1:2" ht="12.75">
      <c r="A251" s="154"/>
      <c r="B251" s="154"/>
    </row>
    <row r="252" spans="1:2" ht="12.75">
      <c r="A252" s="154"/>
      <c r="B252" s="154"/>
    </row>
    <row r="253" spans="1:2" ht="12.75">
      <c r="A253" s="154"/>
      <c r="B253" s="154"/>
    </row>
    <row r="254" spans="1:2" ht="12.75">
      <c r="A254" s="154"/>
      <c r="B254" s="154"/>
    </row>
    <row r="255" spans="1:2" ht="12.75">
      <c r="A255" s="154"/>
      <c r="B255" s="154"/>
    </row>
    <row r="256" spans="1:2" ht="12.75">
      <c r="A256" s="154"/>
      <c r="B256" s="154"/>
    </row>
    <row r="257" spans="1:2" ht="12.75">
      <c r="A257" s="154"/>
      <c r="B257" s="154"/>
    </row>
    <row r="258" spans="1:2" ht="12.75">
      <c r="A258" s="154"/>
      <c r="B258" s="154"/>
    </row>
    <row r="259" spans="1:2" ht="12.75">
      <c r="A259" s="154"/>
      <c r="B259" s="154"/>
    </row>
    <row r="260" spans="1:2" ht="12.75">
      <c r="A260" s="154"/>
      <c r="B260" s="154"/>
    </row>
    <row r="261" spans="1:2" ht="12.75">
      <c r="A261" s="154"/>
      <c r="B261" s="154"/>
    </row>
    <row r="262" spans="1:2" ht="12.75">
      <c r="A262" s="154"/>
      <c r="B262" s="154"/>
    </row>
    <row r="263" spans="1:2" ht="12.75">
      <c r="A263" s="154"/>
      <c r="B263" s="154"/>
    </row>
    <row r="264" spans="1:2" ht="12.75">
      <c r="A264" s="154"/>
      <c r="B264" s="154"/>
    </row>
    <row r="265" spans="1:2" ht="12.75">
      <c r="A265" s="154"/>
      <c r="B265" s="154"/>
    </row>
    <row r="266" spans="1:2" ht="12.75">
      <c r="A266" s="154"/>
      <c r="B266" s="154"/>
    </row>
    <row r="267" spans="1:2" ht="12.75">
      <c r="A267" s="154"/>
      <c r="B267" s="154"/>
    </row>
    <row r="268" spans="1:2" ht="12.75">
      <c r="A268" s="154"/>
      <c r="B268" s="154"/>
    </row>
    <row r="269" spans="1:2" ht="12.75">
      <c r="A269" s="154"/>
      <c r="B269" s="154"/>
    </row>
    <row r="270" spans="1:2" ht="12.75">
      <c r="A270" s="154"/>
      <c r="B270" s="154"/>
    </row>
    <row r="271" spans="1:2" ht="12.75">
      <c r="A271" s="154"/>
      <c r="B271" s="154"/>
    </row>
    <row r="272" spans="1:2" ht="12.75">
      <c r="A272" s="154"/>
      <c r="B272" s="154"/>
    </row>
    <row r="273" spans="1:2" ht="12.75">
      <c r="A273" s="154"/>
      <c r="B273" s="154"/>
    </row>
    <row r="274" spans="1:2" ht="12.75">
      <c r="A274" s="154"/>
      <c r="B274" s="154"/>
    </row>
    <row r="275" spans="1:2" ht="12.75">
      <c r="A275" s="154"/>
      <c r="B275" s="154"/>
    </row>
    <row r="276" spans="1:2" ht="12.75">
      <c r="A276" s="154"/>
      <c r="B276" s="154"/>
    </row>
    <row r="277" spans="1:2" ht="12.75">
      <c r="A277" s="154"/>
      <c r="B277" s="154"/>
    </row>
    <row r="278" spans="1:2" ht="12.75">
      <c r="A278" s="154"/>
      <c r="B278" s="154"/>
    </row>
    <row r="279" spans="1:2" ht="12.75">
      <c r="A279" s="154"/>
      <c r="B279" s="154"/>
    </row>
    <row r="280" spans="1:2" ht="12.75">
      <c r="A280" s="154"/>
      <c r="B280" s="154"/>
    </row>
    <row r="281" spans="1:2" ht="12.75">
      <c r="A281" s="154"/>
      <c r="B281" s="154"/>
    </row>
    <row r="282" spans="1:2" ht="12.75">
      <c r="A282" s="154"/>
      <c r="B282" s="154"/>
    </row>
    <row r="283" spans="1:2" ht="12.75">
      <c r="A283" s="154"/>
      <c r="B283" s="154"/>
    </row>
    <row r="284" spans="1:2" ht="12.75">
      <c r="A284" s="154"/>
      <c r="B284" s="154"/>
    </row>
    <row r="285" spans="1:2" ht="12.75">
      <c r="A285" s="154"/>
      <c r="B285" s="154"/>
    </row>
    <row r="286" spans="1:2" ht="12.75">
      <c r="A286" s="154"/>
      <c r="B286" s="154"/>
    </row>
    <row r="287" spans="1:2" ht="12.75">
      <c r="A287" s="154"/>
      <c r="B287" s="154"/>
    </row>
    <row r="288" spans="1:2" ht="12.75">
      <c r="A288" s="154"/>
      <c r="B288" s="154"/>
    </row>
    <row r="289" spans="1:2" ht="12.75">
      <c r="A289" s="154"/>
      <c r="B289" s="154"/>
    </row>
    <row r="290" spans="1:2" ht="12.75">
      <c r="A290" s="154"/>
      <c r="B290" s="154"/>
    </row>
    <row r="291" spans="1:2" ht="12.75">
      <c r="A291" s="154"/>
      <c r="B291" s="154"/>
    </row>
    <row r="292" spans="1:2" ht="12.75">
      <c r="A292" s="154"/>
      <c r="B292" s="154"/>
    </row>
    <row r="293" spans="1:2" ht="12.75">
      <c r="A293" s="154"/>
      <c r="B293" s="154"/>
    </row>
    <row r="294" spans="1:2" ht="12.75">
      <c r="A294" s="154"/>
      <c r="B294" s="154"/>
    </row>
    <row r="295" spans="1:2" ht="12.75">
      <c r="A295" s="154"/>
      <c r="B295" s="154"/>
    </row>
    <row r="296" spans="1:2" ht="12.75">
      <c r="A296" s="154"/>
      <c r="B296" s="154"/>
    </row>
    <row r="297" spans="1:2" ht="12.75">
      <c r="A297" s="154"/>
      <c r="B297" s="154"/>
    </row>
    <row r="298" spans="1:2" ht="12.75">
      <c r="A298" s="154"/>
      <c r="B298" s="154"/>
    </row>
    <row r="299" spans="1:2" ht="12.75">
      <c r="A299" s="154"/>
      <c r="B299" s="154"/>
    </row>
    <row r="300" spans="1:2" ht="12.75">
      <c r="A300" s="154"/>
      <c r="B300" s="154"/>
    </row>
    <row r="301" spans="1:2" ht="12.75">
      <c r="A301" s="154"/>
      <c r="B301" s="154"/>
    </row>
    <row r="302" spans="1:2" ht="12.75">
      <c r="A302" s="154"/>
      <c r="B302" s="154"/>
    </row>
    <row r="303" spans="1:2" ht="12.75">
      <c r="A303" s="154"/>
      <c r="B303" s="154"/>
    </row>
    <row r="304" spans="1:2" ht="12.75">
      <c r="A304" s="154"/>
      <c r="B304" s="154"/>
    </row>
    <row r="305" spans="1:2" ht="12.75">
      <c r="A305" s="154"/>
      <c r="B305" s="154"/>
    </row>
    <row r="306" spans="1:2" ht="12.75">
      <c r="A306" s="154"/>
      <c r="B306" s="154"/>
    </row>
    <row r="307" spans="1:2" ht="12.75">
      <c r="A307" s="154"/>
      <c r="B307" s="154"/>
    </row>
    <row r="308" spans="1:2" ht="12.75">
      <c r="A308" s="154"/>
      <c r="B308" s="154"/>
    </row>
    <row r="309" spans="1:2" ht="12.75">
      <c r="A309" s="154"/>
      <c r="B309" s="154"/>
    </row>
    <row r="310" spans="1:2" ht="12.75">
      <c r="A310" s="154"/>
      <c r="B310" s="154"/>
    </row>
    <row r="311" spans="1:2" ht="12.75">
      <c r="A311" s="154"/>
      <c r="B311" s="154"/>
    </row>
    <row r="312" spans="1:2" ht="12.75">
      <c r="A312" s="154"/>
      <c r="B312" s="154"/>
    </row>
    <row r="313" spans="1:2" ht="12.75">
      <c r="A313" s="154"/>
      <c r="B313" s="154"/>
    </row>
    <row r="314" spans="1:2" ht="12.75">
      <c r="A314" s="154"/>
      <c r="B314" s="154"/>
    </row>
    <row r="315" spans="1:2" ht="12.75">
      <c r="A315" s="154"/>
      <c r="B315" s="154"/>
    </row>
    <row r="316" spans="1:2" ht="12.75">
      <c r="A316" s="154"/>
      <c r="B316" s="154"/>
    </row>
    <row r="317" spans="1:2" ht="12.75">
      <c r="A317" s="154"/>
      <c r="B317" s="154"/>
    </row>
    <row r="318" spans="1:2" ht="12.75">
      <c r="A318" s="154"/>
      <c r="B318" s="154"/>
    </row>
    <row r="319" spans="1:2" ht="12.75">
      <c r="A319" s="154"/>
      <c r="B319" s="154"/>
    </row>
    <row r="320" spans="1:2" ht="12.75">
      <c r="A320" s="154"/>
      <c r="B320" s="154"/>
    </row>
    <row r="321" spans="1:2" ht="12.75">
      <c r="A321" s="154"/>
      <c r="B321" s="154"/>
    </row>
    <row r="322" spans="1:2" ht="12.75">
      <c r="A322" s="154"/>
      <c r="B322" s="154"/>
    </row>
    <row r="323" spans="1:2" ht="12.75">
      <c r="A323" s="154"/>
      <c r="B323" s="154"/>
    </row>
    <row r="324" spans="1:2" ht="12.75">
      <c r="A324" s="154"/>
      <c r="B324" s="154"/>
    </row>
    <row r="325" spans="1:2" ht="12.75">
      <c r="A325" s="154"/>
      <c r="B325" s="154"/>
    </row>
    <row r="326" spans="1:2" ht="12.75">
      <c r="A326" s="154"/>
      <c r="B326" s="154"/>
    </row>
    <row r="327" spans="1:2" ht="12.75">
      <c r="A327" s="154"/>
      <c r="B327" s="154"/>
    </row>
    <row r="328" spans="1:2" ht="12.75">
      <c r="A328" s="154"/>
      <c r="B328" s="154"/>
    </row>
    <row r="329" spans="1:2" ht="12.75">
      <c r="A329" s="154"/>
      <c r="B329" s="154"/>
    </row>
    <row r="330" spans="1:2" ht="12.75">
      <c r="A330" s="154"/>
      <c r="B330" s="154"/>
    </row>
    <row r="331" spans="1:2" ht="12.75">
      <c r="A331" s="154"/>
      <c r="B331" s="154"/>
    </row>
    <row r="332" spans="1:2" ht="12.75">
      <c r="A332" s="154"/>
      <c r="B332" s="154"/>
    </row>
    <row r="333" spans="1:2" ht="12.75">
      <c r="A333" s="154"/>
      <c r="B333" s="154"/>
    </row>
    <row r="334" spans="1:2" ht="12.75">
      <c r="A334" s="154"/>
      <c r="B334" s="154"/>
    </row>
    <row r="335" spans="1:2" ht="12.75">
      <c r="A335" s="154"/>
      <c r="B335" s="154"/>
    </row>
    <row r="336" spans="1:2" ht="12.75">
      <c r="A336" s="154"/>
      <c r="B336" s="154"/>
    </row>
    <row r="337" spans="1:2" ht="12.75">
      <c r="A337" s="154"/>
      <c r="B337" s="154"/>
    </row>
    <row r="338" spans="1:2" ht="12.75">
      <c r="A338" s="154"/>
      <c r="B338" s="154"/>
    </row>
    <row r="339" spans="1:2" ht="12.75">
      <c r="A339" s="154"/>
      <c r="B339" s="154"/>
    </row>
    <row r="340" spans="1:2" ht="12.75">
      <c r="A340" s="154"/>
      <c r="B340" s="154"/>
    </row>
    <row r="341" spans="1:2" ht="12.75">
      <c r="A341" s="154"/>
      <c r="B341" s="154"/>
    </row>
    <row r="342" spans="1:2" ht="12.75">
      <c r="A342" s="154"/>
      <c r="B342" s="154"/>
    </row>
    <row r="343" spans="1:2" ht="12.75">
      <c r="A343" s="154"/>
      <c r="B343" s="154"/>
    </row>
    <row r="344" spans="1:2" ht="12.75">
      <c r="A344" s="154"/>
      <c r="B344" s="154"/>
    </row>
    <row r="345" spans="1:2" ht="12.75">
      <c r="A345" s="154"/>
      <c r="B345" s="154"/>
    </row>
    <row r="346" spans="1:2" ht="12.75">
      <c r="A346" s="154"/>
      <c r="B346" s="154"/>
    </row>
    <row r="347" spans="1:2" ht="12.75">
      <c r="A347" s="154"/>
      <c r="B347" s="154"/>
    </row>
    <row r="348" spans="1:2" ht="12.75">
      <c r="A348" s="154"/>
      <c r="B348" s="154"/>
    </row>
    <row r="349" spans="1:2" ht="12.75">
      <c r="A349" s="154"/>
      <c r="B349" s="154"/>
    </row>
    <row r="350" spans="1:2" ht="12.75">
      <c r="A350" s="154"/>
      <c r="B350" s="154"/>
    </row>
    <row r="351" spans="1:2" ht="12.75">
      <c r="A351" s="154"/>
      <c r="B351" s="154"/>
    </row>
    <row r="352" spans="1:2" ht="12.75">
      <c r="A352" s="154"/>
      <c r="B352" s="154"/>
    </row>
    <row r="353" spans="1:2" ht="12.75">
      <c r="A353" s="154"/>
      <c r="B353" s="154"/>
    </row>
    <row r="354" spans="1:2" ht="12.75">
      <c r="A354" s="154"/>
      <c r="B354" s="154"/>
    </row>
    <row r="355" spans="1:2" ht="12.75">
      <c r="A355" s="154"/>
      <c r="B355" s="154"/>
    </row>
    <row r="356" spans="1:2" ht="12.75">
      <c r="A356" s="154"/>
      <c r="B356" s="154"/>
    </row>
    <row r="357" spans="1:2" ht="12.75">
      <c r="A357" s="154"/>
      <c r="B357" s="154"/>
    </row>
    <row r="358" spans="1:2" ht="12.75">
      <c r="A358" s="154"/>
      <c r="B358" s="154"/>
    </row>
    <row r="359" spans="1:2" ht="12.75">
      <c r="A359" s="154"/>
      <c r="B359" s="154"/>
    </row>
    <row r="360" spans="1:2" ht="12.75">
      <c r="A360" s="154"/>
      <c r="B360" s="154"/>
    </row>
    <row r="361" spans="1:2" ht="12.75">
      <c r="A361" s="154"/>
      <c r="B361" s="154"/>
    </row>
    <row r="362" spans="1:2" ht="12.75">
      <c r="A362" s="154"/>
      <c r="B362" s="154"/>
    </row>
    <row r="363" spans="1:2" ht="12.75">
      <c r="A363" s="154"/>
      <c r="B363" s="154"/>
    </row>
    <row r="364" spans="1:2" ht="12.75">
      <c r="A364" s="154"/>
      <c r="B364" s="154"/>
    </row>
    <row r="365" spans="1:2" ht="12.75">
      <c r="A365" s="154"/>
      <c r="B365" s="154"/>
    </row>
    <row r="366" spans="1:2" ht="12.75">
      <c r="A366" s="154"/>
      <c r="B366" s="154"/>
    </row>
    <row r="367" spans="1:2" ht="12.75">
      <c r="A367" s="154"/>
      <c r="B367" s="154"/>
    </row>
    <row r="368" spans="1:2" ht="12.75">
      <c r="A368" s="154"/>
      <c r="B368" s="154"/>
    </row>
    <row r="369" spans="1:2" ht="12.75">
      <c r="A369" s="154"/>
      <c r="B369" s="154"/>
    </row>
    <row r="370" spans="1:2" ht="12.75">
      <c r="A370" s="154"/>
      <c r="B370" s="154"/>
    </row>
    <row r="371" spans="1:2" ht="12.75">
      <c r="A371" s="154"/>
      <c r="B371" s="154"/>
    </row>
    <row r="372" spans="1:2" ht="12.75">
      <c r="A372" s="154"/>
      <c r="B372" s="154"/>
    </row>
    <row r="373" spans="1:2" ht="12.75">
      <c r="A373" s="154"/>
      <c r="B373" s="154"/>
    </row>
    <row r="374" spans="1:2" ht="12.75">
      <c r="A374" s="154"/>
      <c r="B374" s="154"/>
    </row>
    <row r="375" spans="1:2" ht="12.75">
      <c r="A375" s="154"/>
      <c r="B375" s="154"/>
    </row>
    <row r="376" spans="1:2" ht="12.75">
      <c r="A376" s="154"/>
      <c r="B376" s="154"/>
    </row>
    <row r="377" spans="1:2" ht="12.75">
      <c r="A377" s="154"/>
      <c r="B377" s="154"/>
    </row>
    <row r="378" spans="1:2" ht="12.75">
      <c r="A378" s="154"/>
      <c r="B378" s="154"/>
    </row>
    <row r="379" spans="1:2" ht="12.75">
      <c r="A379" s="154"/>
      <c r="B379" s="154"/>
    </row>
    <row r="380" spans="1:2" ht="12.75">
      <c r="A380" s="154"/>
      <c r="B380" s="154"/>
    </row>
    <row r="381" spans="1:2" ht="12.75">
      <c r="A381" s="154"/>
      <c r="B381" s="154"/>
    </row>
    <row r="382" spans="1:2" ht="12.75">
      <c r="A382" s="154"/>
      <c r="B382" s="154"/>
    </row>
    <row r="383" spans="1:2" ht="12.75">
      <c r="A383" s="154"/>
      <c r="B383" s="154"/>
    </row>
    <row r="384" spans="1:2" ht="12.75">
      <c r="A384" s="154"/>
      <c r="B384" s="154"/>
    </row>
    <row r="385" spans="1:2" ht="12.75">
      <c r="A385" s="154"/>
      <c r="B385" s="154"/>
    </row>
    <row r="386" spans="1:2" ht="12.75">
      <c r="A386" s="154"/>
      <c r="B386" s="154"/>
    </row>
    <row r="387" spans="1:2" ht="12.75">
      <c r="A387" s="154"/>
      <c r="B387" s="154"/>
    </row>
    <row r="388" spans="1:2" ht="12.75">
      <c r="A388" s="154"/>
      <c r="B388" s="154"/>
    </row>
    <row r="389" spans="1:2" ht="12.75">
      <c r="A389" s="154"/>
      <c r="B389" s="154"/>
    </row>
    <row r="390" spans="1:2" ht="12.75">
      <c r="A390" s="154"/>
      <c r="B390" s="154"/>
    </row>
    <row r="391" spans="1:2" ht="12.75">
      <c r="A391" s="154"/>
      <c r="B391" s="154"/>
    </row>
    <row r="392" spans="1:2" ht="12.75">
      <c r="A392" s="154"/>
      <c r="B392" s="154"/>
    </row>
    <row r="393" spans="1:2" ht="12.75">
      <c r="A393" s="154"/>
      <c r="B393" s="154"/>
    </row>
    <row r="394" spans="1:2" ht="12.75">
      <c r="A394" s="154"/>
      <c r="B394" s="154"/>
    </row>
    <row r="395" spans="1:2" ht="12.75">
      <c r="A395" s="154"/>
      <c r="B395" s="154"/>
    </row>
    <row r="396" spans="1:2" ht="12.75">
      <c r="A396" s="154"/>
      <c r="B396" s="154"/>
    </row>
    <row r="397" spans="1:2" ht="12.75">
      <c r="A397" s="154"/>
      <c r="B397" s="154"/>
    </row>
    <row r="398" spans="1:2" ht="12.75">
      <c r="A398" s="154"/>
      <c r="B398" s="154"/>
    </row>
    <row r="399" spans="1:2" ht="12.75">
      <c r="A399" s="154"/>
      <c r="B399" s="154"/>
    </row>
    <row r="400" spans="1:2" ht="12.75">
      <c r="A400" s="154"/>
      <c r="B400" s="154"/>
    </row>
    <row r="401" spans="1:2" ht="12.75">
      <c r="A401" s="154"/>
      <c r="B401" s="154"/>
    </row>
    <row r="402" spans="1:2" ht="12.75">
      <c r="A402" s="154"/>
      <c r="B402" s="154"/>
    </row>
    <row r="403" spans="1:2" ht="12.75">
      <c r="A403" s="154"/>
      <c r="B403" s="154"/>
    </row>
    <row r="404" spans="1:2" ht="12.75">
      <c r="A404" s="154"/>
      <c r="B404" s="154"/>
    </row>
    <row r="405" spans="1:2" ht="12.75">
      <c r="A405" s="154"/>
      <c r="B405" s="154"/>
    </row>
    <row r="406" spans="1:2" ht="12.75">
      <c r="A406" s="154"/>
      <c r="B406" s="154"/>
    </row>
    <row r="407" spans="1:2" ht="12.75">
      <c r="A407" s="154"/>
      <c r="B407" s="154"/>
    </row>
    <row r="408" spans="1:2" ht="12.75">
      <c r="A408" s="154"/>
      <c r="B408" s="154"/>
    </row>
    <row r="409" spans="1:2" ht="12.75">
      <c r="A409" s="154"/>
      <c r="B409" s="154"/>
    </row>
    <row r="410" spans="1:2" ht="12.75">
      <c r="A410" s="154"/>
      <c r="B410" s="154"/>
    </row>
    <row r="411" spans="1:2" ht="12.75">
      <c r="A411" s="154"/>
      <c r="B411" s="154"/>
    </row>
    <row r="412" spans="1:2" ht="12.75">
      <c r="A412" s="154"/>
      <c r="B412" s="154"/>
    </row>
    <row r="413" spans="1:2" ht="12.75">
      <c r="A413" s="154"/>
      <c r="B413" s="154"/>
    </row>
    <row r="414" spans="1:2" ht="12.75">
      <c r="A414" s="154"/>
      <c r="B414" s="154"/>
    </row>
    <row r="415" spans="1:2" ht="12.75">
      <c r="A415" s="154"/>
      <c r="B415" s="154"/>
    </row>
    <row r="416" spans="1:2" ht="12.75">
      <c r="A416" s="154"/>
      <c r="B416" s="154"/>
    </row>
    <row r="417" spans="1:2" ht="12.75">
      <c r="A417" s="154"/>
      <c r="B417" s="154"/>
    </row>
    <row r="418" spans="1:2" ht="12.75">
      <c r="A418" s="154"/>
      <c r="B418" s="154"/>
    </row>
    <row r="419" spans="1:2" ht="12.75">
      <c r="A419" s="154"/>
      <c r="B419" s="154"/>
    </row>
    <row r="420" spans="1:2" ht="12.75">
      <c r="A420" s="154"/>
      <c r="B420" s="154"/>
    </row>
    <row r="421" spans="1:2" ht="12.75">
      <c r="A421" s="154"/>
      <c r="B421" s="154"/>
    </row>
    <row r="422" spans="1:2" ht="12.75">
      <c r="A422" s="154"/>
      <c r="B422" s="154"/>
    </row>
    <row r="423" spans="1:2" ht="12.75">
      <c r="A423" s="154"/>
      <c r="B423" s="154"/>
    </row>
    <row r="424" spans="1:2" ht="12.75">
      <c r="A424" s="154"/>
      <c r="B424" s="154"/>
    </row>
    <row r="425" spans="1:2" ht="12.75">
      <c r="A425" s="154"/>
      <c r="B425" s="154"/>
    </row>
    <row r="426" spans="1:2" ht="12.75">
      <c r="A426" s="154"/>
      <c r="B426" s="154"/>
    </row>
    <row r="427" spans="1:2" ht="12.75">
      <c r="A427" s="154"/>
      <c r="B427" s="154"/>
    </row>
    <row r="428" spans="1:2" ht="12.75">
      <c r="A428" s="154"/>
      <c r="B428" s="154"/>
    </row>
    <row r="429" spans="1:2" ht="12.75">
      <c r="A429" s="154"/>
      <c r="B429" s="154"/>
    </row>
    <row r="430" spans="1:2" ht="12.75">
      <c r="A430" s="154"/>
      <c r="B430" s="154"/>
    </row>
    <row r="431" spans="1:2" ht="12.75">
      <c r="A431" s="154"/>
      <c r="B431" s="154"/>
    </row>
    <row r="432" spans="1:2" ht="12.75">
      <c r="A432" s="154"/>
      <c r="B432" s="154"/>
    </row>
    <row r="433" spans="1:2" ht="12.75">
      <c r="A433" s="154"/>
      <c r="B433" s="154"/>
    </row>
    <row r="434" spans="1:2" ht="12.75">
      <c r="A434" s="154"/>
      <c r="B434" s="154"/>
    </row>
    <row r="435" spans="1:2" ht="12.75">
      <c r="A435" s="154"/>
      <c r="B435" s="154"/>
    </row>
    <row r="436" spans="1:2" ht="12.75">
      <c r="A436" s="154"/>
      <c r="B436" s="154"/>
    </row>
    <row r="437" spans="1:2" ht="12.75">
      <c r="A437" s="154"/>
      <c r="B437" s="154"/>
    </row>
    <row r="438" spans="1:2" ht="12.75">
      <c r="A438" s="154"/>
      <c r="B438" s="154"/>
    </row>
    <row r="439" spans="1:2" ht="12.75">
      <c r="A439" s="154"/>
      <c r="B439" s="154"/>
    </row>
    <row r="440" spans="1:2" ht="12.75">
      <c r="A440" s="154"/>
      <c r="B440" s="154"/>
    </row>
    <row r="441" spans="1:2" ht="12.75">
      <c r="A441" s="154"/>
      <c r="B441" s="154"/>
    </row>
    <row r="442" spans="1:2" ht="12.75">
      <c r="A442" s="154"/>
      <c r="B442" s="154"/>
    </row>
    <row r="443" spans="1:2" ht="12.75">
      <c r="A443" s="154"/>
      <c r="B443" s="154"/>
    </row>
    <row r="444" spans="1:2" ht="12.75">
      <c r="A444" s="154"/>
      <c r="B444" s="154"/>
    </row>
    <row r="445" spans="1:2" ht="12.75">
      <c r="A445" s="154"/>
      <c r="B445" s="154"/>
    </row>
    <row r="446" spans="1:2" ht="12.75">
      <c r="A446" s="154"/>
      <c r="B446" s="154"/>
    </row>
    <row r="447" spans="1:2" ht="12.75">
      <c r="A447" s="154"/>
      <c r="B447" s="154"/>
    </row>
    <row r="448" spans="1:2" ht="12.75">
      <c r="A448" s="154"/>
      <c r="B448" s="154"/>
    </row>
    <row r="449" spans="1:2" ht="12.75">
      <c r="A449" s="154"/>
      <c r="B449" s="154"/>
    </row>
    <row r="450" spans="1:2" ht="12.75">
      <c r="A450" s="154"/>
      <c r="B450" s="154"/>
    </row>
    <row r="451" spans="1:2" ht="12.75">
      <c r="A451" s="154"/>
      <c r="B451" s="154"/>
    </row>
    <row r="452" spans="1:2" ht="12.75">
      <c r="A452" s="154"/>
      <c r="B452" s="154"/>
    </row>
    <row r="453" spans="1:2" ht="12.75">
      <c r="A453" s="154"/>
      <c r="B453" s="154"/>
    </row>
    <row r="454" spans="1:2" ht="12.75">
      <c r="A454" s="154"/>
      <c r="B454" s="154"/>
    </row>
    <row r="455" spans="1:2" ht="12.75">
      <c r="A455" s="154"/>
      <c r="B455" s="154"/>
    </row>
    <row r="456" spans="1:2" ht="12.75">
      <c r="A456" s="154"/>
      <c r="B456" s="154"/>
    </row>
    <row r="457" spans="1:2" ht="12.75">
      <c r="A457" s="154"/>
      <c r="B457" s="154"/>
    </row>
    <row r="458" spans="1:2" ht="12.75">
      <c r="A458" s="154"/>
      <c r="B458" s="154"/>
    </row>
    <row r="459" spans="1:2" ht="12.75">
      <c r="A459" s="154"/>
      <c r="B459" s="154"/>
    </row>
    <row r="460" spans="1:2" ht="12.75">
      <c r="A460" s="154"/>
      <c r="B460" s="154"/>
    </row>
    <row r="461" spans="1:2" ht="12.75">
      <c r="A461" s="154"/>
      <c r="B461" s="154"/>
    </row>
    <row r="462" spans="1:2" ht="12.75">
      <c r="A462" s="154"/>
      <c r="B462" s="154"/>
    </row>
    <row r="463" spans="1:2" ht="12.75">
      <c r="A463" s="154"/>
      <c r="B463" s="154"/>
    </row>
    <row r="464" spans="1:2" ht="12.75">
      <c r="A464" s="154"/>
      <c r="B464" s="154"/>
    </row>
    <row r="465" spans="1:2" ht="12.75">
      <c r="A465" s="154"/>
      <c r="B465" s="154"/>
    </row>
    <row r="466" spans="1:2" ht="12.75">
      <c r="A466" s="154"/>
      <c r="B466" s="154"/>
    </row>
    <row r="467" spans="1:2" ht="12.75">
      <c r="A467" s="154"/>
      <c r="B467" s="154"/>
    </row>
    <row r="468" spans="1:2" ht="12.75">
      <c r="A468" s="154"/>
      <c r="B468" s="154"/>
    </row>
    <row r="469" spans="1:2" ht="12.75">
      <c r="A469" s="154"/>
      <c r="B469" s="154"/>
    </row>
    <row r="470" spans="1:2" ht="12.75">
      <c r="A470" s="154"/>
      <c r="B470" s="154"/>
    </row>
    <row r="471" spans="1:2" ht="12.75">
      <c r="A471" s="154"/>
      <c r="B471" s="154"/>
    </row>
    <row r="472" spans="1:2" ht="12.75">
      <c r="A472" s="154"/>
      <c r="B472" s="154"/>
    </row>
    <row r="473" spans="1:2" ht="12.75">
      <c r="A473" s="154"/>
      <c r="B473" s="154"/>
    </row>
    <row r="474" spans="1:2" ht="12.75">
      <c r="A474" s="154"/>
      <c r="B474" s="154"/>
    </row>
    <row r="475" spans="1:2" ht="12.75">
      <c r="A475" s="154"/>
      <c r="B475" s="154"/>
    </row>
    <row r="476" spans="1:2" ht="12.75">
      <c r="A476" s="154"/>
      <c r="B476" s="154"/>
    </row>
    <row r="477" spans="1:2" ht="12.75">
      <c r="A477" s="154"/>
      <c r="B477" s="154"/>
    </row>
    <row r="478" spans="1:2" ht="12.75">
      <c r="A478" s="154"/>
      <c r="B478" s="154"/>
    </row>
    <row r="479" spans="1:2" ht="12.75">
      <c r="A479" s="154"/>
      <c r="B479" s="154"/>
    </row>
    <row r="480" spans="1:2" ht="12.75">
      <c r="A480" s="154"/>
      <c r="B480" s="154"/>
    </row>
    <row r="481" spans="1:2" ht="12.75">
      <c r="A481" s="154"/>
      <c r="B481" s="154"/>
    </row>
    <row r="482" spans="1:2" ht="12.75">
      <c r="A482" s="154"/>
      <c r="B482" s="154"/>
    </row>
    <row r="483" spans="1:2" ht="12.75">
      <c r="A483" s="154"/>
      <c r="B483" s="154"/>
    </row>
    <row r="484" spans="1:2" ht="12.75">
      <c r="A484" s="154"/>
      <c r="B484" s="154"/>
    </row>
    <row r="485" spans="1:2" ht="12.75">
      <c r="A485" s="154"/>
      <c r="B485" s="154"/>
    </row>
    <row r="486" spans="1:2" ht="12.75">
      <c r="A486" s="154"/>
      <c r="B486" s="154"/>
    </row>
    <row r="487" spans="1:2" ht="12.75">
      <c r="A487" s="154"/>
      <c r="B487" s="154"/>
    </row>
    <row r="488" spans="1:2" ht="12.75">
      <c r="A488" s="154"/>
      <c r="B488" s="154"/>
    </row>
    <row r="489" spans="1:2" ht="12.75">
      <c r="A489" s="154"/>
      <c r="B489" s="154"/>
    </row>
    <row r="490" spans="1:2" ht="12.75">
      <c r="A490" s="154"/>
      <c r="B490" s="154"/>
    </row>
    <row r="491" spans="1:2" ht="12.75">
      <c r="A491" s="154"/>
      <c r="B491" s="154"/>
    </row>
    <row r="492" spans="1:2" ht="12.75">
      <c r="A492" s="154"/>
      <c r="B492" s="154"/>
    </row>
    <row r="493" spans="1:2" ht="12.75">
      <c r="A493" s="154"/>
      <c r="B493" s="154"/>
    </row>
    <row r="494" spans="1:2" ht="12.75">
      <c r="A494" s="154"/>
      <c r="B494" s="154"/>
    </row>
    <row r="495" spans="1:2" ht="12.75">
      <c r="A495" s="154"/>
      <c r="B495" s="154"/>
    </row>
    <row r="496" spans="1:2" ht="12.75">
      <c r="A496" s="154"/>
      <c r="B496" s="154"/>
    </row>
    <row r="497" spans="1:2" ht="12.75">
      <c r="A497" s="154"/>
      <c r="B497" s="154"/>
    </row>
    <row r="498" spans="1:2" ht="12.75">
      <c r="A498" s="154"/>
      <c r="B498" s="154"/>
    </row>
    <row r="499" spans="1:2" ht="12.75">
      <c r="A499" s="154"/>
      <c r="B499" s="154"/>
    </row>
    <row r="500" spans="1:2" ht="12.75">
      <c r="A500" s="154"/>
      <c r="B500" s="154"/>
    </row>
    <row r="501" spans="1:2" ht="12.75">
      <c r="A501" s="154"/>
      <c r="B501" s="154"/>
    </row>
    <row r="502" spans="1:2" ht="12.75">
      <c r="A502" s="154"/>
      <c r="B502" s="154"/>
    </row>
    <row r="503" spans="1:2" ht="12.75">
      <c r="A503" s="154"/>
      <c r="B503" s="154"/>
    </row>
    <row r="504" spans="1:2" ht="12.75">
      <c r="A504" s="154"/>
      <c r="B504" s="154"/>
    </row>
    <row r="505" spans="1:2" ht="12.75">
      <c r="A505" s="154"/>
      <c r="B505" s="154"/>
    </row>
    <row r="506" spans="1:2" ht="12.75">
      <c r="A506" s="154"/>
      <c r="B506" s="154"/>
    </row>
    <row r="507" spans="1:2" ht="12.75">
      <c r="A507" s="154"/>
      <c r="B507" s="154"/>
    </row>
    <row r="508" spans="1:2" ht="12.75">
      <c r="A508" s="154"/>
      <c r="B508" s="154"/>
    </row>
    <row r="509" spans="1:2" ht="12.75">
      <c r="A509" s="154"/>
      <c r="B509" s="154"/>
    </row>
    <row r="510" spans="1:2" ht="12.75">
      <c r="A510" s="154"/>
      <c r="B510" s="154"/>
    </row>
    <row r="511" spans="1:2" ht="12.75">
      <c r="A511" s="154"/>
      <c r="B511" s="154"/>
    </row>
    <row r="512" spans="1:2" ht="12.75">
      <c r="A512" s="154"/>
      <c r="B512" s="154"/>
    </row>
    <row r="513" spans="1:2" ht="12.75">
      <c r="A513" s="154"/>
      <c r="B513" s="154"/>
    </row>
    <row r="514" spans="1:2" ht="12.75">
      <c r="A514" s="154"/>
      <c r="B514" s="154"/>
    </row>
    <row r="515" spans="1:2" ht="12.75">
      <c r="A515" s="154"/>
      <c r="B515" s="154"/>
    </row>
    <row r="516" spans="1:2" ht="12.75">
      <c r="A516" s="154"/>
      <c r="B516" s="154"/>
    </row>
    <row r="517" spans="1:2" ht="12.75">
      <c r="A517" s="154"/>
      <c r="B517" s="154"/>
    </row>
    <row r="518" spans="1:2" ht="12.75">
      <c r="A518" s="154"/>
      <c r="B518" s="154"/>
    </row>
    <row r="519" spans="1:2" ht="12.75">
      <c r="A519" s="154"/>
      <c r="B519" s="154"/>
    </row>
    <row r="520" spans="1:2" ht="12.75">
      <c r="A520" s="154"/>
      <c r="B520" s="154"/>
    </row>
    <row r="521" spans="1:2" ht="12.75">
      <c r="A521" s="154"/>
      <c r="B521" s="154"/>
    </row>
    <row r="522" spans="1:2" ht="12.75">
      <c r="A522" s="154"/>
      <c r="B522" s="154"/>
    </row>
    <row r="523" spans="1:2" ht="12.75">
      <c r="A523" s="154"/>
      <c r="B523" s="154"/>
    </row>
    <row r="524" spans="1:2" ht="12.75">
      <c r="A524" s="154"/>
      <c r="B524" s="154"/>
    </row>
    <row r="525" spans="1:2" ht="12.75">
      <c r="A525" s="154"/>
      <c r="B525" s="154"/>
    </row>
    <row r="526" spans="1:2" ht="12.75">
      <c r="A526" s="154"/>
      <c r="B526" s="154"/>
    </row>
    <row r="527" spans="1:2" ht="12.75">
      <c r="A527" s="154"/>
      <c r="B527" s="154"/>
    </row>
    <row r="528" spans="1:2" ht="12.75">
      <c r="A528" s="154"/>
      <c r="B528" s="154"/>
    </row>
    <row r="529" spans="1:2" ht="12.75">
      <c r="A529" s="154"/>
      <c r="B529" s="154"/>
    </row>
    <row r="530" spans="1:2" ht="12.75">
      <c r="A530" s="154"/>
      <c r="B530" s="154"/>
    </row>
    <row r="531" spans="1:2" ht="12.75">
      <c r="A531" s="154"/>
      <c r="B531" s="154"/>
    </row>
    <row r="532" spans="1:2" ht="12.75">
      <c r="A532" s="154"/>
      <c r="B532" s="154"/>
    </row>
    <row r="533" spans="1:2" ht="12.75">
      <c r="A533" s="154"/>
      <c r="B533" s="154"/>
    </row>
    <row r="534" spans="1:2" ht="12.75">
      <c r="A534" s="154"/>
      <c r="B534" s="154"/>
    </row>
    <row r="535" spans="1:2" ht="12.75">
      <c r="A535" s="154"/>
      <c r="B535" s="154"/>
    </row>
    <row r="536" spans="1:2" ht="12.75">
      <c r="A536" s="154"/>
      <c r="B536" s="154"/>
    </row>
    <row r="537" spans="1:2" ht="12.75">
      <c r="A537" s="154"/>
      <c r="B537" s="154"/>
    </row>
    <row r="538" spans="1:2" ht="12.75">
      <c r="A538" s="154"/>
      <c r="B538" s="154"/>
    </row>
    <row r="539" spans="1:2" ht="12.75">
      <c r="A539" s="154"/>
      <c r="B539" s="154"/>
    </row>
    <row r="540" spans="1:2" ht="12.75">
      <c r="A540" s="154"/>
      <c r="B540" s="154"/>
    </row>
    <row r="541" spans="1:2" ht="12.75">
      <c r="A541" s="154"/>
      <c r="B541" s="154"/>
    </row>
    <row r="542" spans="1:2" ht="12.75">
      <c r="A542" s="154"/>
      <c r="B542" s="154"/>
    </row>
    <row r="543" spans="1:2" ht="12.75">
      <c r="A543" s="154"/>
      <c r="B543" s="154"/>
    </row>
    <row r="544" spans="1:2" ht="12.75">
      <c r="A544" s="154"/>
      <c r="B544" s="154"/>
    </row>
    <row r="545" spans="1:2" ht="12.75">
      <c r="A545" s="154"/>
      <c r="B545" s="154"/>
    </row>
    <row r="546" spans="1:2" ht="12.75">
      <c r="A546" s="154"/>
      <c r="B546" s="154"/>
    </row>
    <row r="547" spans="1:2" ht="12.75">
      <c r="A547" s="154"/>
      <c r="B547" s="154"/>
    </row>
    <row r="548" spans="1:2" ht="12.75">
      <c r="A548" s="154"/>
      <c r="B548" s="154"/>
    </row>
    <row r="549" spans="1:2" ht="12.75">
      <c r="A549" s="154"/>
      <c r="B549" s="154"/>
    </row>
    <row r="550" spans="1:2" ht="12.75">
      <c r="A550" s="154"/>
      <c r="B550" s="154"/>
    </row>
    <row r="551" spans="1:2" ht="12.75">
      <c r="A551" s="154"/>
      <c r="B551" s="154"/>
    </row>
    <row r="552" spans="1:2" ht="12.75">
      <c r="A552" s="154"/>
      <c r="B552" s="154"/>
    </row>
    <row r="553" spans="1:2" ht="12.75">
      <c r="A553" s="154"/>
      <c r="B553" s="154"/>
    </row>
    <row r="554" spans="1:2" ht="12.75">
      <c r="A554" s="154"/>
      <c r="B554" s="154"/>
    </row>
    <row r="555" spans="1:2" ht="12.75">
      <c r="A555" s="154"/>
      <c r="B555" s="154"/>
    </row>
    <row r="556" spans="1:2" ht="12.75">
      <c r="A556" s="154"/>
      <c r="B556" s="154"/>
    </row>
    <row r="557" spans="1:2" ht="12.75">
      <c r="A557" s="154"/>
      <c r="B557" s="154"/>
    </row>
    <row r="558" spans="1:2" ht="12.75">
      <c r="A558" s="154"/>
      <c r="B558" s="154"/>
    </row>
    <row r="559" spans="1:2" ht="12.75">
      <c r="A559" s="154"/>
      <c r="B559" s="154"/>
    </row>
    <row r="560" spans="1:2" ht="12.75">
      <c r="A560" s="154"/>
      <c r="B560" s="154"/>
    </row>
    <row r="561" spans="1:2" ht="12.75">
      <c r="A561" s="154"/>
      <c r="B561" s="154"/>
    </row>
    <row r="562" spans="1:2" ht="12.75">
      <c r="A562" s="154"/>
      <c r="B562" s="154"/>
    </row>
    <row r="563" spans="1:2" ht="12.75">
      <c r="A563" s="154"/>
      <c r="B563" s="154"/>
    </row>
    <row r="564" spans="1:2" ht="12.75">
      <c r="A564" s="154"/>
      <c r="B564" s="154"/>
    </row>
    <row r="565" spans="1:2" ht="12.75">
      <c r="A565" s="154"/>
      <c r="B565" s="154"/>
    </row>
    <row r="566" spans="1:2" ht="12.75">
      <c r="A566" s="154"/>
      <c r="B566" s="154"/>
    </row>
    <row r="567" spans="1:2" ht="12.75">
      <c r="A567" s="154"/>
      <c r="B567" s="154"/>
    </row>
    <row r="568" spans="1:2" ht="12.75">
      <c r="A568" s="154"/>
      <c r="B568" s="154"/>
    </row>
    <row r="569" spans="1:2" ht="12.75">
      <c r="A569" s="154"/>
      <c r="B569" s="154"/>
    </row>
    <row r="570" spans="1:2" ht="12.75">
      <c r="A570" s="154"/>
      <c r="B570" s="154"/>
    </row>
    <row r="571" spans="1:2" ht="12.75">
      <c r="A571" s="154"/>
      <c r="B571" s="154"/>
    </row>
    <row r="572" spans="1:2" ht="12.75">
      <c r="A572" s="154"/>
      <c r="B572" s="154"/>
    </row>
    <row r="573" spans="1:2" ht="12.75">
      <c r="A573" s="154"/>
      <c r="B573" s="154"/>
    </row>
    <row r="574" spans="1:2" ht="12.75">
      <c r="A574" s="154"/>
      <c r="B574" s="154"/>
    </row>
    <row r="575" spans="1:2" ht="12.75">
      <c r="A575" s="154"/>
      <c r="B575" s="154"/>
    </row>
    <row r="576" spans="1:2" ht="12.75">
      <c r="A576" s="154"/>
      <c r="B576" s="154"/>
    </row>
    <row r="577" spans="1:2" ht="12.75">
      <c r="A577" s="154"/>
      <c r="B577" s="154"/>
    </row>
    <row r="578" spans="1:2" ht="12.75">
      <c r="A578" s="154"/>
      <c r="B578" s="154"/>
    </row>
    <row r="579" spans="1:2" ht="12.75">
      <c r="A579" s="154"/>
      <c r="B579" s="154"/>
    </row>
    <row r="580" spans="1:2" ht="12.75">
      <c r="A580" s="154"/>
      <c r="B580" s="154"/>
    </row>
    <row r="581" spans="1:2" ht="12.75">
      <c r="A581" s="154"/>
      <c r="B581" s="154"/>
    </row>
    <row r="582" spans="1:2" ht="12.75">
      <c r="A582" s="154"/>
      <c r="B582" s="154"/>
    </row>
    <row r="583" spans="1:2" ht="12.75">
      <c r="A583" s="154"/>
      <c r="B583" s="154"/>
    </row>
    <row r="584" spans="1:2" ht="12.75">
      <c r="A584" s="154"/>
      <c r="B584" s="154"/>
    </row>
    <row r="585" spans="1:2" ht="12.75">
      <c r="A585" s="154"/>
      <c r="B585" s="154"/>
    </row>
    <row r="586" spans="1:2" ht="12.75">
      <c r="A586" s="154"/>
      <c r="B586" s="154"/>
    </row>
    <row r="587" spans="1:2" ht="12.75">
      <c r="A587" s="154"/>
      <c r="B587" s="154"/>
    </row>
    <row r="588" spans="1:2" ht="12.75">
      <c r="A588" s="154"/>
      <c r="B588" s="154"/>
    </row>
    <row r="589" spans="1:2" ht="12.75">
      <c r="A589" s="154"/>
      <c r="B589" s="154"/>
    </row>
    <row r="590" spans="1:2" ht="12.75">
      <c r="A590" s="154"/>
      <c r="B590" s="154"/>
    </row>
    <row r="591" spans="1:2" ht="12.75">
      <c r="A591" s="154"/>
      <c r="B591" s="154"/>
    </row>
    <row r="592" spans="1:2" ht="12.75">
      <c r="A592" s="154"/>
      <c r="B592" s="154"/>
    </row>
    <row r="593" spans="1:2" ht="12.75">
      <c r="A593" s="154"/>
      <c r="B593" s="154"/>
    </row>
    <row r="594" spans="1:2" ht="12.75">
      <c r="A594" s="154"/>
      <c r="B594" s="154"/>
    </row>
    <row r="595" spans="1:2" ht="12.75">
      <c r="A595" s="154"/>
      <c r="B595" s="154"/>
    </row>
    <row r="596" spans="1:2" ht="12.75">
      <c r="A596" s="154"/>
      <c r="B596" s="154"/>
    </row>
    <row r="597" spans="1:2" ht="12.75">
      <c r="A597" s="154"/>
      <c r="B597" s="154"/>
    </row>
    <row r="598" spans="1:2" ht="12.75">
      <c r="A598" s="154"/>
      <c r="B598" s="154"/>
    </row>
    <row r="599" spans="1:2" ht="12.75">
      <c r="A599" s="154"/>
      <c r="B599" s="154"/>
    </row>
    <row r="600" spans="1:2" ht="12.75">
      <c r="A600" s="154"/>
      <c r="B600" s="154"/>
    </row>
    <row r="601" spans="1:2" ht="12.75">
      <c r="A601" s="154"/>
      <c r="B601" s="154"/>
    </row>
    <row r="602" spans="1:2" ht="12.75">
      <c r="A602" s="154"/>
      <c r="B602" s="154"/>
    </row>
    <row r="603" spans="1:2" ht="12.75">
      <c r="A603" s="154"/>
      <c r="B603" s="154"/>
    </row>
    <row r="604" spans="1:2" ht="12.75">
      <c r="A604" s="154"/>
      <c r="B604" s="154"/>
    </row>
    <row r="605" spans="1:2" ht="12.75">
      <c r="A605" s="154"/>
      <c r="B605" s="154"/>
    </row>
    <row r="606" spans="1:2" ht="12.75">
      <c r="A606" s="154"/>
      <c r="B606" s="154"/>
    </row>
    <row r="607" spans="1:2" ht="12.75">
      <c r="A607" s="154"/>
      <c r="B607" s="154"/>
    </row>
    <row r="608" spans="1:2" ht="12.75">
      <c r="A608" s="154"/>
      <c r="B608" s="154"/>
    </row>
    <row r="609" spans="1:2" ht="12.75">
      <c r="A609" s="154"/>
      <c r="B609" s="154"/>
    </row>
    <row r="610" spans="1:2" ht="12.75">
      <c r="A610" s="154"/>
      <c r="B610" s="154"/>
    </row>
    <row r="611" spans="1:2" ht="12.75">
      <c r="A611" s="154"/>
      <c r="B611" s="154"/>
    </row>
    <row r="612" spans="1:2" ht="12.75">
      <c r="A612" s="154"/>
      <c r="B612" s="154"/>
    </row>
    <row r="613" spans="1:2" ht="12.75">
      <c r="A613" s="154"/>
      <c r="B613" s="154"/>
    </row>
    <row r="614" spans="1:2" ht="12.75">
      <c r="A614" s="154"/>
      <c r="B614" s="154"/>
    </row>
    <row r="615" spans="1:2" ht="12.75">
      <c r="A615" s="154"/>
      <c r="B615" s="154"/>
    </row>
    <row r="616" spans="1:2" ht="12.75">
      <c r="A616" s="154"/>
      <c r="B616" s="154"/>
    </row>
    <row r="617" spans="1:2" ht="12.75">
      <c r="A617" s="154"/>
      <c r="B617" s="15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6"/>
  <sheetViews>
    <sheetView workbookViewId="0" topLeftCell="A1">
      <selection activeCell="B2" sqref="B2:H25"/>
    </sheetView>
  </sheetViews>
  <sheetFormatPr defaultColWidth="9.140625" defaultRowHeight="12.75"/>
  <cols>
    <col min="2" max="2" width="24.28125" style="0" customWidth="1"/>
    <col min="3" max="3" width="18.8515625" style="0" customWidth="1"/>
    <col min="17" max="17" width="9.140625" style="15" customWidth="1"/>
  </cols>
  <sheetData>
    <row r="1" spans="2:17" ht="12.75">
      <c r="B1" t="s">
        <v>59</v>
      </c>
      <c r="C1" t="s">
        <v>85</v>
      </c>
      <c r="D1" t="s">
        <v>95</v>
      </c>
      <c r="E1" t="s">
        <v>96</v>
      </c>
      <c r="H1" t="s">
        <v>26</v>
      </c>
      <c r="I1" t="s">
        <v>29</v>
      </c>
      <c r="L1" t="s">
        <v>303</v>
      </c>
      <c r="Q1" s="8" t="s">
        <v>433</v>
      </c>
    </row>
    <row r="2" spans="2:17" ht="12.75">
      <c r="B2" t="s">
        <v>60</v>
      </c>
      <c r="C2">
        <v>2</v>
      </c>
      <c r="D2">
        <v>2</v>
      </c>
      <c r="E2" t="s">
        <v>398</v>
      </c>
      <c r="H2" t="s">
        <v>54</v>
      </c>
      <c r="I2" t="s">
        <v>30</v>
      </c>
      <c r="L2" t="s">
        <v>101</v>
      </c>
      <c r="Q2" s="15" t="s">
        <v>404</v>
      </c>
    </row>
    <row r="3" spans="2:17" ht="12.75">
      <c r="B3" t="s">
        <v>61</v>
      </c>
      <c r="C3">
        <v>4</v>
      </c>
      <c r="D3">
        <v>4</v>
      </c>
      <c r="E3" s="5" t="s">
        <v>398</v>
      </c>
      <c r="H3" t="s">
        <v>55</v>
      </c>
      <c r="I3" t="s">
        <v>31</v>
      </c>
      <c r="L3" t="s">
        <v>102</v>
      </c>
      <c r="Q3" s="16" t="s">
        <v>640</v>
      </c>
    </row>
    <row r="4" spans="2:17" ht="12.75">
      <c r="B4" t="s">
        <v>62</v>
      </c>
      <c r="C4">
        <v>6</v>
      </c>
      <c r="D4">
        <v>6</v>
      </c>
      <c r="E4" s="5" t="s">
        <v>398</v>
      </c>
      <c r="H4" t="s">
        <v>53</v>
      </c>
      <c r="I4" t="s">
        <v>32</v>
      </c>
      <c r="Q4" s="8" t="s">
        <v>424</v>
      </c>
    </row>
    <row r="5" spans="2:17" ht="12.75">
      <c r="B5" t="s">
        <v>63</v>
      </c>
      <c r="C5">
        <v>8</v>
      </c>
      <c r="D5" s="5" t="s">
        <v>398</v>
      </c>
      <c r="E5">
        <v>2</v>
      </c>
      <c r="H5" t="s">
        <v>56</v>
      </c>
      <c r="I5" t="s">
        <v>33</v>
      </c>
      <c r="Q5" s="8" t="s">
        <v>580</v>
      </c>
    </row>
    <row r="6" spans="2:17" ht="12.75">
      <c r="B6" t="s">
        <v>64</v>
      </c>
      <c r="C6">
        <v>10</v>
      </c>
      <c r="D6" s="5" t="s">
        <v>398</v>
      </c>
      <c r="E6">
        <v>4</v>
      </c>
      <c r="H6" t="s">
        <v>57</v>
      </c>
      <c r="I6" t="s">
        <v>34</v>
      </c>
      <c r="Q6" s="16" t="s">
        <v>476</v>
      </c>
    </row>
    <row r="7" spans="2:17" ht="12.75">
      <c r="B7" t="s">
        <v>65</v>
      </c>
      <c r="C7">
        <v>12</v>
      </c>
      <c r="D7" s="5" t="s">
        <v>398</v>
      </c>
      <c r="E7">
        <v>6</v>
      </c>
      <c r="H7" t="s">
        <v>58</v>
      </c>
      <c r="I7" t="s">
        <v>35</v>
      </c>
      <c r="Q7" s="15" t="s">
        <v>405</v>
      </c>
    </row>
    <row r="8" spans="2:17" ht="12.75">
      <c r="B8" t="s">
        <v>68</v>
      </c>
      <c r="C8">
        <v>14</v>
      </c>
      <c r="D8" s="5" t="s">
        <v>398</v>
      </c>
      <c r="E8">
        <v>8</v>
      </c>
      <c r="Q8" s="15" t="s">
        <v>407</v>
      </c>
    </row>
    <row r="9" spans="2:17" ht="12.75">
      <c r="B9" t="s">
        <v>67</v>
      </c>
      <c r="C9">
        <v>16</v>
      </c>
      <c r="D9" s="5" t="s">
        <v>398</v>
      </c>
      <c r="E9">
        <v>10</v>
      </c>
      <c r="Q9" s="8" t="s">
        <v>436</v>
      </c>
    </row>
    <row r="10" spans="2:17" ht="12.75">
      <c r="B10" t="s">
        <v>66</v>
      </c>
      <c r="C10">
        <v>18</v>
      </c>
      <c r="D10" s="5" t="s">
        <v>398</v>
      </c>
      <c r="E10">
        <v>12</v>
      </c>
      <c r="Q10" s="15" t="s">
        <v>609</v>
      </c>
    </row>
    <row r="11" spans="2:17" ht="12.75">
      <c r="B11" t="s">
        <v>69</v>
      </c>
      <c r="C11">
        <v>20</v>
      </c>
      <c r="D11" s="5" t="s">
        <v>398</v>
      </c>
      <c r="E11">
        <v>14</v>
      </c>
      <c r="Q11" s="8" t="s">
        <v>427</v>
      </c>
    </row>
    <row r="12" spans="2:17" ht="12.75">
      <c r="B12" t="s">
        <v>70</v>
      </c>
      <c r="C12">
        <v>22</v>
      </c>
      <c r="D12" s="5" t="s">
        <v>398</v>
      </c>
      <c r="E12">
        <v>16</v>
      </c>
      <c r="Q12" s="8" t="s">
        <v>618</v>
      </c>
    </row>
    <row r="13" spans="2:17" ht="12.75">
      <c r="B13" t="s">
        <v>71</v>
      </c>
      <c r="C13">
        <v>24</v>
      </c>
      <c r="D13" s="5" t="s">
        <v>398</v>
      </c>
      <c r="E13">
        <v>18</v>
      </c>
      <c r="Q13" s="8" t="s">
        <v>434</v>
      </c>
    </row>
    <row r="14" spans="2:17" ht="12.75">
      <c r="B14" t="s">
        <v>72</v>
      </c>
      <c r="C14">
        <v>26</v>
      </c>
      <c r="D14" s="5" t="s">
        <v>398</v>
      </c>
      <c r="E14">
        <v>20</v>
      </c>
      <c r="Q14" s="16" t="s">
        <v>133</v>
      </c>
    </row>
    <row r="15" spans="2:17" ht="12.75">
      <c r="B15" t="s">
        <v>73</v>
      </c>
      <c r="C15">
        <v>28</v>
      </c>
      <c r="D15" s="5" t="s">
        <v>398</v>
      </c>
      <c r="E15">
        <v>22</v>
      </c>
      <c r="Q15" s="15" t="s">
        <v>409</v>
      </c>
    </row>
    <row r="16" spans="2:17" ht="12.75">
      <c r="B16" t="s">
        <v>74</v>
      </c>
      <c r="C16">
        <v>30</v>
      </c>
      <c r="D16" s="5" t="s">
        <v>398</v>
      </c>
      <c r="E16">
        <v>24</v>
      </c>
      <c r="Q16" s="8" t="s">
        <v>435</v>
      </c>
    </row>
    <row r="17" spans="2:17" ht="12.75">
      <c r="B17" t="s">
        <v>75</v>
      </c>
      <c r="C17">
        <v>32</v>
      </c>
      <c r="D17" s="5" t="s">
        <v>398</v>
      </c>
      <c r="E17">
        <v>26</v>
      </c>
      <c r="Q17" s="8" t="s">
        <v>429</v>
      </c>
    </row>
    <row r="18" spans="2:17" ht="12.75">
      <c r="B18" t="s">
        <v>76</v>
      </c>
      <c r="C18">
        <v>34</v>
      </c>
      <c r="D18" s="5" t="s">
        <v>398</v>
      </c>
      <c r="E18">
        <v>28</v>
      </c>
      <c r="Q18" s="15" t="s">
        <v>390</v>
      </c>
    </row>
    <row r="19" spans="2:17" ht="12.75">
      <c r="B19" t="s">
        <v>77</v>
      </c>
      <c r="C19">
        <v>36</v>
      </c>
      <c r="D19" s="5" t="s">
        <v>398</v>
      </c>
      <c r="E19">
        <v>30</v>
      </c>
      <c r="Q19" s="15" t="s">
        <v>410</v>
      </c>
    </row>
    <row r="20" spans="2:17" ht="12.75">
      <c r="B20" t="s">
        <v>78</v>
      </c>
      <c r="C20">
        <v>38</v>
      </c>
      <c r="D20" s="5" t="s">
        <v>398</v>
      </c>
      <c r="E20">
        <v>32</v>
      </c>
      <c r="Q20" s="8" t="s">
        <v>430</v>
      </c>
    </row>
    <row r="21" spans="2:5" ht="12.75">
      <c r="B21" t="s">
        <v>79</v>
      </c>
      <c r="C21">
        <v>40</v>
      </c>
      <c r="D21" s="5" t="s">
        <v>398</v>
      </c>
      <c r="E21">
        <v>34</v>
      </c>
    </row>
    <row r="22" spans="2:5" ht="12.75">
      <c r="B22" t="s">
        <v>80</v>
      </c>
      <c r="C22">
        <v>42</v>
      </c>
      <c r="D22" s="5" t="s">
        <v>398</v>
      </c>
      <c r="E22">
        <v>36</v>
      </c>
    </row>
    <row r="23" spans="2:5" ht="12.75">
      <c r="B23" t="s">
        <v>81</v>
      </c>
      <c r="C23">
        <v>44</v>
      </c>
      <c r="D23" s="5" t="s">
        <v>398</v>
      </c>
      <c r="E23">
        <v>38</v>
      </c>
    </row>
    <row r="24" spans="2:5" ht="12.75">
      <c r="B24" t="s">
        <v>82</v>
      </c>
      <c r="C24">
        <v>46</v>
      </c>
      <c r="D24" s="5" t="s">
        <v>398</v>
      </c>
      <c r="E24">
        <v>40</v>
      </c>
    </row>
    <row r="25" spans="2:5" ht="12.75">
      <c r="B25" t="s">
        <v>83</v>
      </c>
      <c r="C25">
        <v>48</v>
      </c>
      <c r="D25" s="5" t="s">
        <v>398</v>
      </c>
      <c r="E25">
        <v>42</v>
      </c>
    </row>
    <row r="27" spans="2:3" ht="12.75">
      <c r="B27" t="s">
        <v>86</v>
      </c>
      <c r="C27" t="s">
        <v>302</v>
      </c>
    </row>
    <row r="29" spans="2:3" ht="12.75">
      <c r="B29" t="s">
        <v>87</v>
      </c>
      <c r="C29">
        <f>42+SUM(exp_pts)</f>
        <v>42</v>
      </c>
    </row>
    <row r="30" spans="2:3" ht="12.75">
      <c r="B30" t="s">
        <v>88</v>
      </c>
      <c r="C30">
        <f>48+SUM(exp_pts)</f>
        <v>48</v>
      </c>
    </row>
    <row r="31" spans="2:3" ht="12.75">
      <c r="B31" t="s">
        <v>89</v>
      </c>
      <c r="C31">
        <f>54+SUM(exp_pts)</f>
        <v>54</v>
      </c>
    </row>
    <row r="32" spans="2:3" ht="12.75">
      <c r="B32" t="s">
        <v>1157</v>
      </c>
      <c r="C32">
        <v>60</v>
      </c>
    </row>
    <row r="33" spans="2:3" ht="12.75">
      <c r="B33" t="s">
        <v>1158</v>
      </c>
      <c r="C33">
        <v>66</v>
      </c>
    </row>
    <row r="34" spans="2:3" ht="12.75">
      <c r="B34" t="s">
        <v>1159</v>
      </c>
      <c r="C34">
        <v>72</v>
      </c>
    </row>
    <row r="37" spans="1:4" ht="12.75">
      <c r="A37">
        <v>1</v>
      </c>
      <c r="B37" s="8" t="s">
        <v>809</v>
      </c>
      <c r="C37" s="15" t="s">
        <v>433</v>
      </c>
      <c r="D37" s="8"/>
    </row>
    <row r="38" spans="1:4" ht="12.75">
      <c r="A38">
        <v>2</v>
      </c>
      <c r="B38" s="8" t="s">
        <v>1066</v>
      </c>
      <c r="C38" s="15" t="s">
        <v>1067</v>
      </c>
      <c r="D38" s="15"/>
    </row>
    <row r="39" spans="1:4" ht="12.75">
      <c r="A39">
        <v>3</v>
      </c>
      <c r="B39" s="15" t="s">
        <v>412</v>
      </c>
      <c r="C39" s="15" t="s">
        <v>673</v>
      </c>
      <c r="D39" s="16"/>
    </row>
    <row r="40" spans="1:4" ht="12.75">
      <c r="A40">
        <v>4</v>
      </c>
      <c r="B40" s="8" t="s">
        <v>869</v>
      </c>
      <c r="C40" s="15" t="s">
        <v>870</v>
      </c>
      <c r="D40" s="8"/>
    </row>
    <row r="41" spans="1:4" ht="12.75">
      <c r="A41">
        <v>5</v>
      </c>
      <c r="B41" s="8" t="s">
        <v>424</v>
      </c>
      <c r="C41" s="15" t="s">
        <v>920</v>
      </c>
      <c r="D41" s="8"/>
    </row>
    <row r="42" spans="1:3" ht="12.75">
      <c r="A42">
        <v>6</v>
      </c>
      <c r="B42" s="8" t="s">
        <v>832</v>
      </c>
      <c r="C42" s="15" t="s">
        <v>832</v>
      </c>
    </row>
    <row r="43" spans="1:3" ht="12.75">
      <c r="A43">
        <v>7</v>
      </c>
      <c r="B43" s="8" t="s">
        <v>580</v>
      </c>
      <c r="C43" s="15" t="s">
        <v>665</v>
      </c>
    </row>
    <row r="44" spans="1:3" ht="12.75">
      <c r="A44">
        <v>8</v>
      </c>
      <c r="B44" s="15" t="s">
        <v>670</v>
      </c>
      <c r="C44" s="15" t="s">
        <v>670</v>
      </c>
    </row>
    <row r="45" spans="1:4" ht="12.75">
      <c r="A45">
        <v>9</v>
      </c>
      <c r="B45" s="16" t="s">
        <v>476</v>
      </c>
      <c r="C45" s="15" t="s">
        <v>682</v>
      </c>
      <c r="D45" s="15"/>
    </row>
    <row r="46" spans="1:4" ht="12.75">
      <c r="A46">
        <v>10</v>
      </c>
      <c r="B46" s="8" t="s">
        <v>1041</v>
      </c>
      <c r="C46" s="15" t="s">
        <v>1042</v>
      </c>
      <c r="D46" s="15"/>
    </row>
    <row r="47" spans="1:4" ht="12.75">
      <c r="A47">
        <v>11</v>
      </c>
      <c r="B47" s="8" t="s">
        <v>436</v>
      </c>
      <c r="C47" s="15" t="s">
        <v>919</v>
      </c>
      <c r="D47" s="15"/>
    </row>
    <row r="48" spans="1:4" ht="12.75">
      <c r="A48">
        <v>12</v>
      </c>
      <c r="B48" s="15" t="s">
        <v>609</v>
      </c>
      <c r="C48" s="15" t="s">
        <v>925</v>
      </c>
      <c r="D48" s="8"/>
    </row>
    <row r="49" spans="1:4" ht="12.75">
      <c r="A49">
        <v>13</v>
      </c>
      <c r="B49" s="8" t="s">
        <v>427</v>
      </c>
      <c r="C49" s="15" t="s">
        <v>921</v>
      </c>
      <c r="D49" s="8"/>
    </row>
    <row r="50" spans="1:3" ht="12.75">
      <c r="A50">
        <v>14</v>
      </c>
      <c r="B50" s="8" t="s">
        <v>850</v>
      </c>
      <c r="C50" s="15" t="s">
        <v>850</v>
      </c>
    </row>
    <row r="51" spans="1:4" ht="12.75">
      <c r="A51">
        <v>15</v>
      </c>
      <c r="B51" s="8" t="s">
        <v>773</v>
      </c>
      <c r="C51" s="15" t="s">
        <v>773</v>
      </c>
      <c r="D51" s="8"/>
    </row>
    <row r="52" spans="1:4" ht="12.75">
      <c r="A52">
        <v>16</v>
      </c>
      <c r="B52" s="8" t="s">
        <v>537</v>
      </c>
      <c r="C52" s="15" t="s">
        <v>1055</v>
      </c>
      <c r="D52" s="8"/>
    </row>
    <row r="53" spans="1:3" ht="12.75">
      <c r="A53">
        <v>17</v>
      </c>
      <c r="B53" s="8" t="s">
        <v>954</v>
      </c>
      <c r="C53" s="15" t="s">
        <v>964</v>
      </c>
    </row>
    <row r="54" spans="1:4" ht="12.75">
      <c r="A54">
        <v>18</v>
      </c>
      <c r="B54" s="15" t="s">
        <v>388</v>
      </c>
      <c r="C54" s="15" t="s">
        <v>388</v>
      </c>
      <c r="D54" s="8"/>
    </row>
    <row r="55" spans="1:3" ht="12.75">
      <c r="A55">
        <v>19</v>
      </c>
      <c r="B55" s="15" t="s">
        <v>731</v>
      </c>
      <c r="C55" s="15" t="s">
        <v>731</v>
      </c>
    </row>
    <row r="56" spans="1:4" ht="12.75">
      <c r="A56">
        <v>20</v>
      </c>
      <c r="B56" s="8" t="s">
        <v>434</v>
      </c>
      <c r="C56" s="15" t="s">
        <v>923</v>
      </c>
      <c r="D56" s="15"/>
    </row>
    <row r="57" spans="1:4" ht="12.75">
      <c r="A57">
        <v>21</v>
      </c>
      <c r="B57" s="8" t="s">
        <v>671</v>
      </c>
      <c r="C57" s="15" t="s">
        <v>924</v>
      </c>
      <c r="D57" s="8"/>
    </row>
    <row r="58" spans="1:4" ht="12.75">
      <c r="A58">
        <v>22</v>
      </c>
      <c r="B58" s="16" t="s">
        <v>133</v>
      </c>
      <c r="C58" s="15" t="s">
        <v>926</v>
      </c>
      <c r="D58" s="8"/>
    </row>
    <row r="59" spans="1:4" ht="12.75">
      <c r="A59">
        <v>23</v>
      </c>
      <c r="B59" s="15" t="s">
        <v>409</v>
      </c>
      <c r="C59" s="15" t="s">
        <v>389</v>
      </c>
      <c r="D59" s="15"/>
    </row>
    <row r="60" spans="1:4" ht="12.75">
      <c r="A60">
        <v>24</v>
      </c>
      <c r="B60" s="8" t="s">
        <v>435</v>
      </c>
      <c r="C60" s="15" t="s">
        <v>437</v>
      </c>
      <c r="D60" s="15"/>
    </row>
    <row r="61" spans="1:4" ht="12.75">
      <c r="A61">
        <v>25</v>
      </c>
      <c r="B61" s="8" t="s">
        <v>429</v>
      </c>
      <c r="C61" s="15" t="s">
        <v>922</v>
      </c>
      <c r="D61" s="8"/>
    </row>
    <row r="62" spans="1:3" ht="12.75">
      <c r="A62">
        <v>26</v>
      </c>
      <c r="B62" s="8" t="s">
        <v>1081</v>
      </c>
      <c r="C62" s="15" t="s">
        <v>1102</v>
      </c>
    </row>
    <row r="63" spans="1:3" ht="12.75">
      <c r="A63">
        <v>27</v>
      </c>
      <c r="B63" s="15" t="s">
        <v>390</v>
      </c>
      <c r="C63" s="15" t="s">
        <v>772</v>
      </c>
    </row>
    <row r="64" spans="1:3" ht="12.75">
      <c r="A64">
        <v>28</v>
      </c>
      <c r="B64" s="8" t="s">
        <v>672</v>
      </c>
      <c r="C64" s="8" t="s">
        <v>769</v>
      </c>
    </row>
    <row r="65" spans="1:3" ht="12.75">
      <c r="A65">
        <v>29</v>
      </c>
      <c r="B65" s="8" t="s">
        <v>430</v>
      </c>
      <c r="C65" s="15" t="s">
        <v>135</v>
      </c>
    </row>
    <row r="66" spans="1:3" ht="12.75">
      <c r="A66">
        <v>30</v>
      </c>
      <c r="B66" s="8" t="s">
        <v>978</v>
      </c>
      <c r="C66" s="15" t="s">
        <v>978</v>
      </c>
    </row>
    <row r="67" spans="1:2" ht="12.75">
      <c r="A67">
        <v>31</v>
      </c>
      <c r="B67" s="8"/>
    </row>
    <row r="68" ht="12.75">
      <c r="A68">
        <v>32</v>
      </c>
    </row>
    <row r="69" spans="1:3" ht="12.75">
      <c r="A69">
        <v>33</v>
      </c>
      <c r="C69" s="8"/>
    </row>
    <row r="70" ht="12.75">
      <c r="C70" s="8"/>
    </row>
    <row r="71" ht="12.75">
      <c r="C71" s="8"/>
    </row>
    <row r="149" ht="12.75">
      <c r="Q149" s="8"/>
    </row>
    <row r="150" ht="12.75">
      <c r="Q150" s="8"/>
    </row>
    <row r="151" ht="12.75">
      <c r="Q151" s="8"/>
    </row>
    <row r="152" ht="12.75">
      <c r="Q152" s="8"/>
    </row>
    <row r="153" ht="12.75">
      <c r="Q153" s="8"/>
    </row>
    <row r="154" ht="12.75">
      <c r="Q154" s="8"/>
    </row>
    <row r="155" ht="12.75">
      <c r="Q155" s="8"/>
    </row>
    <row r="156" ht="12.75">
      <c r="Q156" s="8"/>
    </row>
    <row r="157" ht="12.75">
      <c r="Q157" s="8"/>
    </row>
    <row r="158" ht="12.75">
      <c r="Q158" s="8"/>
    </row>
    <row r="159" ht="12.75">
      <c r="Q159" s="8"/>
    </row>
    <row r="160" ht="12.75">
      <c r="Q160" s="8"/>
    </row>
    <row r="161" ht="12.75">
      <c r="Q161" s="8"/>
    </row>
    <row r="162" ht="12.75">
      <c r="Q162" s="8"/>
    </row>
    <row r="163" ht="12.75">
      <c r="Q163" s="8"/>
    </row>
    <row r="164" ht="12.75">
      <c r="Q164" s="8"/>
    </row>
    <row r="165" ht="12.75">
      <c r="Q165" s="8"/>
    </row>
    <row r="166" ht="12.75">
      <c r="Q166" s="8"/>
    </row>
    <row r="167" ht="12.75">
      <c r="Q167" s="8"/>
    </row>
    <row r="168" ht="12.75">
      <c r="Q168" s="8"/>
    </row>
    <row r="169" ht="12.75">
      <c r="Q169" s="8"/>
    </row>
    <row r="170" ht="12.75">
      <c r="Q170" s="8"/>
    </row>
    <row r="171" ht="12.75">
      <c r="Q171" s="8"/>
    </row>
    <row r="172" ht="12.75">
      <c r="Q172" s="8"/>
    </row>
    <row r="173" ht="12.75">
      <c r="Q173" s="8"/>
    </row>
    <row r="174" ht="12.75">
      <c r="Q174" s="8"/>
    </row>
    <row r="175" ht="12.75">
      <c r="Q175" s="8"/>
    </row>
    <row r="176" ht="12.75">
      <c r="Q176" s="8"/>
    </row>
    <row r="177" ht="12.75">
      <c r="Q177" s="8"/>
    </row>
    <row r="178" ht="12.75">
      <c r="Q178" s="8"/>
    </row>
    <row r="179" ht="12.75">
      <c r="Q179" s="8"/>
    </row>
    <row r="180" ht="12.75">
      <c r="Q180" s="8"/>
    </row>
    <row r="181" ht="12.75">
      <c r="Q181" s="8"/>
    </row>
    <row r="182" ht="12.75">
      <c r="Q182" s="8"/>
    </row>
    <row r="183" ht="12.75">
      <c r="Q183" s="8"/>
    </row>
    <row r="184" ht="12.75">
      <c r="Q184" s="8"/>
    </row>
    <row r="185" ht="12.75">
      <c r="Q185" s="8"/>
    </row>
    <row r="186" ht="12.75">
      <c r="Q186" s="8"/>
    </row>
    <row r="187" ht="12.75">
      <c r="Q187" s="8"/>
    </row>
    <row r="188" ht="12.75">
      <c r="Q188" s="8"/>
    </row>
    <row r="189" ht="12.75">
      <c r="Q189" s="8"/>
    </row>
    <row r="190" ht="12.75">
      <c r="Q190" s="8"/>
    </row>
    <row r="191" ht="12.75">
      <c r="Q191" s="8"/>
    </row>
    <row r="192" ht="12.75">
      <c r="Q192" s="8"/>
    </row>
    <row r="193" ht="12.75">
      <c r="Q193" s="8"/>
    </row>
    <row r="194" ht="12.75">
      <c r="Q194" s="8"/>
    </row>
    <row r="195" ht="12.75">
      <c r="Q195" s="8"/>
    </row>
    <row r="196" ht="12.75">
      <c r="Q196" s="8"/>
    </row>
    <row r="197" ht="12.75">
      <c r="Q197" s="8"/>
    </row>
    <row r="198" ht="12.75">
      <c r="Q198" s="8"/>
    </row>
    <row r="199" ht="12.75">
      <c r="Q199" s="8"/>
    </row>
    <row r="200" ht="12.75">
      <c r="Q200" s="8"/>
    </row>
    <row r="201" ht="12.75">
      <c r="Q201" s="8"/>
    </row>
    <row r="202" ht="12.75">
      <c r="Q202" s="8"/>
    </row>
    <row r="203" ht="12.75">
      <c r="Q203" s="8"/>
    </row>
    <row r="204" ht="12.75">
      <c r="Q204" s="8"/>
    </row>
    <row r="205" ht="12.75">
      <c r="Q205" s="8"/>
    </row>
    <row r="206" ht="12.75">
      <c r="Q206" s="8"/>
    </row>
    <row r="207" ht="12.75">
      <c r="Q207" s="8"/>
    </row>
    <row r="208" ht="12.75">
      <c r="Q208" s="8"/>
    </row>
    <row r="209" ht="12.75">
      <c r="Q209" s="8"/>
    </row>
    <row r="210" ht="12.75">
      <c r="Q210" s="8"/>
    </row>
    <row r="211" ht="12.75">
      <c r="Q211" s="8"/>
    </row>
    <row r="212" ht="12.75">
      <c r="Q212" s="8"/>
    </row>
    <row r="213" ht="12.75">
      <c r="Q213" s="8"/>
    </row>
    <row r="214" ht="12.75">
      <c r="Q214" s="8"/>
    </row>
    <row r="215" ht="12.75">
      <c r="Q215" s="8"/>
    </row>
    <row r="216" ht="12.75">
      <c r="Q216" s="8"/>
    </row>
    <row r="217" ht="12.75">
      <c r="Q217" s="8"/>
    </row>
    <row r="218" ht="12.75">
      <c r="Q218" s="8"/>
    </row>
    <row r="219" ht="12.75">
      <c r="Q219" s="8"/>
    </row>
    <row r="220" ht="12.75">
      <c r="Q220" s="8"/>
    </row>
    <row r="221" ht="12.75">
      <c r="Q221" s="8"/>
    </row>
    <row r="222" ht="12.75">
      <c r="Q222" s="8"/>
    </row>
    <row r="223" ht="12.75">
      <c r="Q223" s="8"/>
    </row>
    <row r="224" ht="12.75">
      <c r="Q224" s="8"/>
    </row>
    <row r="225" ht="12.75">
      <c r="Q225" s="8"/>
    </row>
    <row r="226" ht="12.75">
      <c r="Q226" s="8"/>
    </row>
    <row r="227" ht="12.75">
      <c r="Q227" s="8"/>
    </row>
    <row r="228" ht="12.75">
      <c r="Q228" s="8"/>
    </row>
    <row r="229" ht="12.75">
      <c r="Q229" s="8"/>
    </row>
    <row r="230" ht="12.75">
      <c r="Q230" s="8"/>
    </row>
    <row r="231" ht="12.75">
      <c r="Q231" s="8"/>
    </row>
    <row r="232" ht="12.75">
      <c r="Q232" s="8"/>
    </row>
    <row r="233" ht="12.75">
      <c r="Q233" s="8"/>
    </row>
    <row r="234" ht="12.75">
      <c r="Q234" s="8"/>
    </row>
    <row r="235" ht="12.75">
      <c r="Q235" s="8"/>
    </row>
    <row r="236" ht="12.75">
      <c r="Q236" s="8"/>
    </row>
    <row r="237" ht="12.75">
      <c r="Q237" s="8"/>
    </row>
    <row r="238" ht="12.75">
      <c r="Q238" s="8"/>
    </row>
    <row r="239" ht="12.75">
      <c r="Q239" s="8"/>
    </row>
    <row r="240" ht="12.75">
      <c r="Q240" s="8"/>
    </row>
    <row r="241" ht="12.75">
      <c r="Q241" s="8"/>
    </row>
    <row r="242" ht="12.75">
      <c r="Q242" s="8"/>
    </row>
    <row r="243" ht="12.75">
      <c r="Q243" s="8"/>
    </row>
    <row r="244" ht="12.75">
      <c r="Q244" s="8"/>
    </row>
    <row r="245" ht="12.75">
      <c r="Q245" s="8"/>
    </row>
    <row r="246" ht="12.75">
      <c r="Q246" s="8"/>
    </row>
    <row r="247" ht="12.75">
      <c r="Q247" s="8"/>
    </row>
    <row r="248" ht="12.75">
      <c r="Q248" s="8"/>
    </row>
    <row r="249" ht="12.75">
      <c r="Q249" s="8"/>
    </row>
    <row r="250" ht="12.75">
      <c r="Q250" s="8"/>
    </row>
    <row r="251" ht="12.75">
      <c r="Q251" s="8"/>
    </row>
    <row r="252" ht="12.75">
      <c r="Q252" s="8"/>
    </row>
    <row r="253" ht="12.75">
      <c r="Q253" s="8"/>
    </row>
    <row r="254" ht="12.75">
      <c r="Q254" s="8"/>
    </row>
    <row r="255" ht="12.75">
      <c r="Q255" s="8"/>
    </row>
    <row r="256" ht="12.75">
      <c r="Q256" s="8"/>
    </row>
    <row r="257" ht="12.75">
      <c r="Q257" s="8"/>
    </row>
    <row r="258" ht="12.75">
      <c r="Q258" s="8"/>
    </row>
    <row r="259" ht="12.75">
      <c r="Q259" s="8"/>
    </row>
    <row r="260" ht="12.75">
      <c r="Q260" s="8"/>
    </row>
    <row r="261" ht="12.75">
      <c r="Q261" s="8"/>
    </row>
    <row r="262" ht="12.75">
      <c r="Q262" s="8"/>
    </row>
    <row r="263" ht="12.75">
      <c r="Q263" s="8"/>
    </row>
    <row r="264" ht="12.75">
      <c r="Q264" s="8"/>
    </row>
    <row r="265" ht="12.75">
      <c r="Q265" s="8"/>
    </row>
    <row r="266" ht="12.75">
      <c r="Q266" s="8"/>
    </row>
    <row r="267" ht="12.75">
      <c r="Q267" s="8"/>
    </row>
    <row r="268" ht="12.75">
      <c r="Q268" s="8"/>
    </row>
    <row r="269" ht="12.75">
      <c r="Q269" s="8"/>
    </row>
    <row r="270" ht="12.75">
      <c r="Q270" s="8"/>
    </row>
    <row r="271" ht="12.75">
      <c r="Q271" s="8"/>
    </row>
    <row r="272" ht="12.75">
      <c r="Q272" s="8"/>
    </row>
    <row r="273" ht="12.75">
      <c r="Q273" s="8"/>
    </row>
    <row r="274" ht="12.75">
      <c r="Q274" s="8"/>
    </row>
    <row r="275" ht="12.75">
      <c r="Q275" s="8"/>
    </row>
    <row r="276" ht="12.75">
      <c r="Q276" s="8"/>
    </row>
    <row r="277" ht="12.75">
      <c r="Q277" s="8"/>
    </row>
    <row r="278" ht="12.75">
      <c r="Q278" s="8"/>
    </row>
    <row r="279" ht="12.75">
      <c r="Q279" s="8"/>
    </row>
    <row r="280" ht="12.75">
      <c r="Q280" s="8"/>
    </row>
    <row r="311" ht="12.75">
      <c r="Q311" s="16"/>
    </row>
    <row r="312" ht="12.75">
      <c r="Q312" s="16"/>
    </row>
    <row r="313" ht="12.75">
      <c r="Q313" s="16"/>
    </row>
    <row r="314" ht="12.75">
      <c r="Q314" s="16"/>
    </row>
    <row r="315" ht="12.75">
      <c r="Q315" s="16"/>
    </row>
    <row r="316" ht="12.75">
      <c r="Q316" s="16"/>
    </row>
    <row r="317" ht="12.75">
      <c r="Q317" s="16"/>
    </row>
    <row r="318" ht="12.75">
      <c r="Q318" s="16"/>
    </row>
    <row r="319" ht="12.75">
      <c r="Q319" s="16"/>
    </row>
    <row r="320" ht="12.75">
      <c r="Q320" s="16"/>
    </row>
    <row r="321" ht="12.75">
      <c r="Q321" s="16"/>
    </row>
    <row r="322" ht="12.75"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  <row r="351" ht="12.75">
      <c r="Q351" s="16"/>
    </row>
    <row r="352" ht="12.75">
      <c r="Q352" s="16"/>
    </row>
    <row r="353" ht="12.75">
      <c r="Q353" s="16"/>
    </row>
    <row r="354" ht="12.75">
      <c r="Q354" s="16"/>
    </row>
    <row r="355" ht="12.75">
      <c r="Q355" s="16"/>
    </row>
    <row r="356" ht="12.75">
      <c r="Q356" s="16"/>
    </row>
    <row r="357" ht="12.75">
      <c r="Q357" s="16"/>
    </row>
    <row r="358" ht="12.75">
      <c r="Q358" s="16"/>
    </row>
    <row r="359" ht="12.75">
      <c r="Q359" s="16"/>
    </row>
    <row r="360" ht="12.75">
      <c r="Q360" s="16"/>
    </row>
    <row r="361" ht="12.75">
      <c r="Q361" s="16"/>
    </row>
    <row r="362" ht="12.75">
      <c r="Q362" s="16"/>
    </row>
    <row r="363" ht="12.75">
      <c r="Q363" s="16"/>
    </row>
    <row r="364" ht="12.75">
      <c r="Q364" s="16"/>
    </row>
    <row r="365" ht="12.75">
      <c r="Q365" s="16"/>
    </row>
    <row r="366" ht="12.75">
      <c r="Q366" s="16"/>
    </row>
    <row r="367" ht="12.75">
      <c r="Q367" s="16"/>
    </row>
    <row r="368" ht="12.75">
      <c r="Q368" s="16"/>
    </row>
    <row r="369" ht="12.75">
      <c r="Q369" s="16"/>
    </row>
    <row r="370" ht="12.75">
      <c r="Q370" s="16"/>
    </row>
    <row r="371" ht="12.75">
      <c r="Q371" s="16"/>
    </row>
    <row r="372" ht="12.75">
      <c r="Q372" s="16"/>
    </row>
    <row r="373" ht="12.75">
      <c r="Q373" s="16"/>
    </row>
    <row r="374" ht="12.75">
      <c r="Q374" s="16"/>
    </row>
    <row r="375" ht="12.75">
      <c r="Q375" s="16"/>
    </row>
    <row r="376" ht="12.75">
      <c r="Q376" s="16"/>
    </row>
    <row r="377" ht="12.75">
      <c r="Q377" s="16"/>
    </row>
    <row r="378" ht="12.75">
      <c r="Q378" s="16"/>
    </row>
    <row r="379" ht="12.75">
      <c r="Q379" s="16"/>
    </row>
    <row r="380" ht="12.75">
      <c r="Q380" s="16"/>
    </row>
    <row r="381" ht="12.75">
      <c r="Q381" s="16"/>
    </row>
    <row r="382" ht="12.75">
      <c r="Q382" s="16"/>
    </row>
    <row r="383" ht="12.75">
      <c r="Q383" s="16"/>
    </row>
    <row r="384" ht="12.75">
      <c r="Q384" s="16"/>
    </row>
    <row r="385" ht="12.75">
      <c r="Q385" s="16"/>
    </row>
    <row r="386" ht="12.75">
      <c r="Q386" s="16"/>
    </row>
    <row r="387" ht="12.75">
      <c r="Q387" s="16"/>
    </row>
    <row r="388" ht="12.75">
      <c r="Q388" s="16"/>
    </row>
    <row r="389" ht="12.75">
      <c r="Q389" s="16"/>
    </row>
    <row r="390" ht="12.75">
      <c r="Q390" s="16"/>
    </row>
    <row r="391" ht="12.75">
      <c r="Q391" s="16"/>
    </row>
    <row r="392" ht="12.75">
      <c r="Q392" s="16"/>
    </row>
    <row r="393" ht="12.75">
      <c r="Q393" s="16"/>
    </row>
    <row r="394" ht="12.75">
      <c r="Q394" s="16"/>
    </row>
    <row r="395" ht="12.75">
      <c r="Q395" s="16"/>
    </row>
    <row r="396" ht="12.75">
      <c r="Q396" s="16"/>
    </row>
    <row r="397" ht="12.75">
      <c r="Q397" s="16"/>
    </row>
    <row r="398" ht="12.75">
      <c r="Q398" s="16"/>
    </row>
    <row r="399" ht="12.75">
      <c r="Q399" s="16"/>
    </row>
    <row r="400" ht="12.75">
      <c r="Q400" s="16"/>
    </row>
    <row r="401" ht="12.75">
      <c r="Q401" s="16"/>
    </row>
    <row r="402" ht="12.75">
      <c r="Q402" s="16"/>
    </row>
    <row r="403" ht="12.75">
      <c r="Q403" s="16"/>
    </row>
    <row r="404" ht="12.75">
      <c r="Q404" s="16"/>
    </row>
    <row r="405" ht="12.75">
      <c r="Q405" s="16"/>
    </row>
    <row r="406" ht="12.75">
      <c r="Q406" s="16"/>
    </row>
    <row r="407" ht="12.75">
      <c r="Q407" s="16"/>
    </row>
    <row r="408" ht="12.75">
      <c r="Q408" s="16"/>
    </row>
    <row r="409" ht="12.75">
      <c r="Q409" s="16"/>
    </row>
    <row r="410" ht="12.75">
      <c r="Q410" s="16"/>
    </row>
    <row r="411" ht="12.75">
      <c r="Q411" s="16"/>
    </row>
    <row r="412" ht="12.75">
      <c r="Q412" s="16"/>
    </row>
    <row r="413" ht="12.75">
      <c r="Q413" s="16"/>
    </row>
    <row r="414" ht="12.75">
      <c r="Q414" s="16"/>
    </row>
    <row r="415" ht="12.75">
      <c r="Q415" s="16"/>
    </row>
    <row r="416" ht="12.75">
      <c r="Q416" s="16"/>
    </row>
    <row r="417" ht="12.75">
      <c r="Q417" s="16"/>
    </row>
    <row r="418" ht="12.75">
      <c r="Q418" s="16"/>
    </row>
    <row r="419" ht="12.75">
      <c r="Q419" s="16"/>
    </row>
    <row r="420" ht="12.75">
      <c r="Q420" s="16"/>
    </row>
    <row r="421" ht="12.75">
      <c r="Q421" s="16"/>
    </row>
    <row r="422" ht="12.75">
      <c r="Q422" s="16"/>
    </row>
    <row r="423" ht="12.75">
      <c r="Q423" s="16"/>
    </row>
    <row r="424" ht="12.75">
      <c r="Q424" s="16"/>
    </row>
    <row r="425" ht="12.75">
      <c r="Q425" s="16"/>
    </row>
    <row r="426" ht="12.75">
      <c r="Q426" s="16"/>
    </row>
    <row r="427" ht="12.75">
      <c r="Q427" s="16"/>
    </row>
    <row r="428" ht="12.75">
      <c r="Q428" s="16"/>
    </row>
    <row r="429" ht="12.75">
      <c r="Q429" s="16"/>
    </row>
    <row r="430" ht="12.75">
      <c r="Q430" s="16"/>
    </row>
    <row r="431" ht="12.75">
      <c r="Q431" s="16"/>
    </row>
    <row r="432" ht="12.75">
      <c r="Q432" s="16"/>
    </row>
    <row r="433" ht="12.75">
      <c r="Q433" s="16"/>
    </row>
    <row r="434" ht="12.75">
      <c r="Q434" s="16"/>
    </row>
    <row r="435" ht="12.75">
      <c r="Q435" s="16"/>
    </row>
    <row r="436" ht="12.75">
      <c r="Q436" s="16"/>
    </row>
    <row r="437" ht="12.75">
      <c r="Q437" s="16"/>
    </row>
    <row r="438" ht="12.75">
      <c r="Q438" s="16"/>
    </row>
    <row r="439" ht="12.75">
      <c r="Q439" s="16"/>
    </row>
    <row r="440" ht="12.75">
      <c r="Q440" s="16"/>
    </row>
    <row r="441" ht="12.75">
      <c r="Q441" s="16"/>
    </row>
    <row r="442" ht="12.75">
      <c r="Q442" s="16"/>
    </row>
    <row r="443" ht="12.75">
      <c r="Q443" s="16"/>
    </row>
    <row r="444" ht="12.75">
      <c r="Q444" s="16"/>
    </row>
    <row r="445" ht="12.75">
      <c r="Q445" s="16"/>
    </row>
    <row r="446" ht="12.75">
      <c r="Q446" s="16"/>
    </row>
    <row r="447" ht="12.75">
      <c r="Q447" s="16"/>
    </row>
    <row r="448" ht="12.75">
      <c r="Q448" s="16"/>
    </row>
    <row r="449" ht="12.75">
      <c r="Q449" s="16"/>
    </row>
    <row r="450" ht="12.75">
      <c r="Q450" s="16"/>
    </row>
    <row r="451" ht="12.75">
      <c r="Q451" s="16"/>
    </row>
    <row r="452" ht="12.75">
      <c r="Q452" s="16"/>
    </row>
    <row r="453" ht="12.75">
      <c r="Q453" s="16"/>
    </row>
    <row r="454" ht="12.75">
      <c r="Q454" s="16"/>
    </row>
    <row r="455" ht="12.75">
      <c r="Q455" s="16"/>
    </row>
    <row r="456" ht="12.75">
      <c r="Q456" s="16"/>
    </row>
    <row r="457" ht="12.75">
      <c r="Q457" s="16"/>
    </row>
    <row r="458" ht="12.75">
      <c r="Q458" s="16"/>
    </row>
    <row r="459" ht="12.75">
      <c r="Q459" s="16"/>
    </row>
    <row r="460" ht="12.75">
      <c r="Q460" s="16"/>
    </row>
    <row r="461" ht="12.75">
      <c r="Q461" s="16"/>
    </row>
    <row r="462" ht="12.75">
      <c r="Q462" s="16"/>
    </row>
    <row r="463" ht="12.75">
      <c r="Q463" s="16"/>
    </row>
    <row r="464" ht="12.75">
      <c r="Q464" s="16"/>
    </row>
    <row r="465" ht="12.75">
      <c r="Q465" s="16"/>
    </row>
    <row r="466" ht="12.75">
      <c r="Q466" s="16"/>
    </row>
    <row r="467" ht="12.75">
      <c r="Q467" s="16"/>
    </row>
    <row r="468" ht="12.75">
      <c r="Q468" s="16"/>
    </row>
    <row r="469" ht="12.75">
      <c r="Q469" s="16"/>
    </row>
    <row r="470" ht="12.75">
      <c r="Q470" s="16"/>
    </row>
    <row r="471" ht="12.75">
      <c r="Q471" s="16"/>
    </row>
    <row r="472" ht="12.75">
      <c r="Q472" s="16"/>
    </row>
    <row r="473" ht="12.75">
      <c r="Q473" s="16"/>
    </row>
    <row r="474" ht="12.75">
      <c r="Q474" s="16"/>
    </row>
    <row r="475" ht="12.75">
      <c r="Q475" s="16"/>
    </row>
    <row r="476" ht="12.75">
      <c r="Q476" s="16"/>
    </row>
    <row r="477" ht="12.75">
      <c r="Q477" s="16"/>
    </row>
    <row r="478" ht="12.75">
      <c r="Q478" s="16"/>
    </row>
    <row r="479" ht="12.75">
      <c r="Q479" s="16"/>
    </row>
    <row r="480" ht="12.75">
      <c r="Q480" s="16"/>
    </row>
    <row r="481" ht="12.75">
      <c r="Q481" s="16"/>
    </row>
    <row r="482" ht="12.75">
      <c r="Q482" s="16"/>
    </row>
    <row r="483" ht="12.75">
      <c r="Q483" s="16"/>
    </row>
    <row r="484" ht="12.75">
      <c r="Q484" s="16"/>
    </row>
    <row r="485" ht="12.75">
      <c r="Q485" s="16"/>
    </row>
    <row r="486" ht="12.75">
      <c r="Q486" s="16"/>
    </row>
    <row r="487" ht="12.75">
      <c r="Q487" s="16"/>
    </row>
    <row r="488" ht="12.75">
      <c r="Q488" s="16"/>
    </row>
    <row r="489" ht="12.75">
      <c r="Q489" s="16"/>
    </row>
    <row r="490" ht="12.75">
      <c r="Q490" s="16"/>
    </row>
    <row r="491" ht="12.75">
      <c r="Q491" s="16"/>
    </row>
    <row r="492" ht="12.75">
      <c r="Q492" s="16"/>
    </row>
    <row r="493" ht="12.75">
      <c r="Q493" s="16"/>
    </row>
    <row r="494" ht="12.75">
      <c r="Q494" s="16"/>
    </row>
    <row r="495" ht="12.75">
      <c r="Q495" s="16"/>
    </row>
    <row r="496" ht="12.75">
      <c r="Q496" s="16"/>
    </row>
    <row r="497" ht="12.75">
      <c r="Q497" s="16"/>
    </row>
    <row r="498" ht="12.75">
      <c r="Q498" s="16"/>
    </row>
    <row r="499" ht="12.75">
      <c r="Q499" s="16"/>
    </row>
    <row r="500" ht="12.75">
      <c r="Q500" s="16"/>
    </row>
    <row r="501" ht="12.75">
      <c r="Q501" s="16"/>
    </row>
    <row r="502" ht="12.75">
      <c r="Q502" s="16"/>
    </row>
    <row r="503" ht="12.75">
      <c r="Q503" s="16"/>
    </row>
    <row r="504" ht="12.75">
      <c r="Q504" s="16"/>
    </row>
    <row r="505" ht="12.75">
      <c r="Q505" s="16"/>
    </row>
    <row r="506" ht="12.75">
      <c r="Q506" s="16"/>
    </row>
    <row r="507" ht="12.75">
      <c r="Q507" s="16"/>
    </row>
    <row r="508" ht="12.75">
      <c r="Q508" s="16"/>
    </row>
    <row r="509" ht="12.75">
      <c r="Q509" s="16"/>
    </row>
    <row r="510" ht="12.75">
      <c r="Q510" s="16"/>
    </row>
    <row r="511" ht="12.75">
      <c r="Q511" s="16"/>
    </row>
    <row r="512" ht="12.75">
      <c r="Q512" s="16"/>
    </row>
    <row r="513" ht="12.75">
      <c r="Q513" s="16"/>
    </row>
    <row r="514" ht="12.75">
      <c r="Q514" s="16"/>
    </row>
    <row r="515" ht="12.75">
      <c r="Q515" s="16"/>
    </row>
    <row r="516" ht="12.75">
      <c r="Q516" s="16"/>
    </row>
    <row r="517" ht="12.75">
      <c r="Q517" s="16"/>
    </row>
    <row r="518" ht="12.75">
      <c r="Q518" s="16"/>
    </row>
    <row r="519" ht="12.75">
      <c r="Q519" s="16"/>
    </row>
    <row r="520" ht="12.75">
      <c r="Q520" s="16"/>
    </row>
    <row r="521" ht="12.75">
      <c r="Q521" s="16"/>
    </row>
    <row r="522" ht="12.75">
      <c r="Q522" s="16"/>
    </row>
    <row r="523" ht="12.75">
      <c r="Q523" s="16"/>
    </row>
    <row r="524" ht="12.75">
      <c r="Q524" s="16"/>
    </row>
    <row r="525" ht="12.75">
      <c r="Q525" s="16"/>
    </row>
    <row r="526" ht="12.75">
      <c r="Q526" s="16"/>
    </row>
    <row r="527" ht="12.75">
      <c r="Q527" s="16"/>
    </row>
    <row r="528" ht="12.75">
      <c r="Q528" s="16"/>
    </row>
    <row r="529" ht="12.75">
      <c r="Q529" s="16"/>
    </row>
    <row r="530" ht="12.75">
      <c r="Q530" s="16"/>
    </row>
    <row r="531" ht="12.75">
      <c r="Q531" s="16"/>
    </row>
    <row r="532" ht="12.75">
      <c r="Q532" s="16"/>
    </row>
    <row r="533" ht="12.75">
      <c r="Q533" s="16"/>
    </row>
    <row r="534" ht="12.75">
      <c r="Q534" s="16"/>
    </row>
    <row r="535" ht="12.75">
      <c r="Q535" s="16"/>
    </row>
    <row r="536" ht="12.75">
      <c r="Q536" s="16"/>
    </row>
    <row r="537" ht="12.75">
      <c r="Q537" s="16"/>
    </row>
    <row r="538" ht="12.75">
      <c r="Q538" s="16"/>
    </row>
    <row r="539" ht="12.75">
      <c r="Q539" s="16"/>
    </row>
    <row r="540" ht="12.75">
      <c r="Q540" s="16"/>
    </row>
    <row r="541" ht="12.75">
      <c r="Q541" s="16"/>
    </row>
    <row r="542" ht="12.75">
      <c r="Q542" s="16"/>
    </row>
    <row r="543" ht="12.75">
      <c r="Q543" s="16"/>
    </row>
    <row r="544" ht="12.75">
      <c r="Q544" s="16"/>
    </row>
    <row r="545" ht="12.75">
      <c r="Q545" s="16"/>
    </row>
    <row r="546" ht="12.75">
      <c r="Q546" s="16"/>
    </row>
    <row r="547" ht="12.75">
      <c r="Q547" s="16"/>
    </row>
    <row r="548" ht="12.75">
      <c r="Q548" s="16"/>
    </row>
    <row r="549" ht="12.75">
      <c r="Q549" s="16"/>
    </row>
    <row r="550" ht="12.75">
      <c r="Q550" s="16"/>
    </row>
    <row r="551" ht="12.75">
      <c r="Q551" s="16"/>
    </row>
    <row r="552" ht="12.75">
      <c r="Q552" s="16"/>
    </row>
    <row r="553" ht="12.75">
      <c r="Q553" s="16"/>
    </row>
    <row r="554" ht="12.75">
      <c r="Q554" s="16"/>
    </row>
    <row r="555" ht="12.75">
      <c r="Q555" s="16"/>
    </row>
    <row r="556" ht="12.75">
      <c r="Q556" s="16"/>
    </row>
    <row r="557" ht="12.75">
      <c r="Q557" s="16"/>
    </row>
    <row r="558" ht="12.75">
      <c r="Q558" s="16"/>
    </row>
    <row r="559" ht="12.75">
      <c r="Q559" s="16"/>
    </row>
    <row r="560" ht="12.75">
      <c r="Q560" s="16"/>
    </row>
    <row r="561" ht="12.75">
      <c r="Q561" s="16"/>
    </row>
    <row r="562" ht="12.75">
      <c r="Q562" s="16"/>
    </row>
    <row r="563" ht="12.75">
      <c r="Q563" s="16"/>
    </row>
    <row r="564" ht="12.75">
      <c r="Q564" s="16"/>
    </row>
    <row r="565" ht="12.75">
      <c r="Q565" s="16"/>
    </row>
    <row r="566" ht="12.75">
      <c r="Q566" s="16"/>
    </row>
    <row r="567" ht="12.75">
      <c r="Q567" s="16"/>
    </row>
    <row r="568" ht="12.75">
      <c r="Q568" s="16"/>
    </row>
    <row r="569" ht="12.75">
      <c r="Q569" s="16"/>
    </row>
    <row r="570" ht="12.75">
      <c r="Q570" s="16"/>
    </row>
    <row r="571" ht="12.75">
      <c r="Q571" s="16"/>
    </row>
    <row r="572" ht="12.75">
      <c r="Q572" s="16"/>
    </row>
    <row r="573" ht="12.75">
      <c r="Q573" s="16"/>
    </row>
    <row r="574" ht="12.75">
      <c r="Q574" s="16"/>
    </row>
    <row r="575" ht="12.75">
      <c r="Q575" s="16"/>
    </row>
    <row r="576" ht="12.75">
      <c r="Q576" s="16"/>
    </row>
    <row r="577" ht="12.75">
      <c r="Q577" s="16"/>
    </row>
    <row r="578" ht="12.75">
      <c r="Q578" s="16"/>
    </row>
    <row r="579" ht="12.75">
      <c r="Q579" s="16"/>
    </row>
    <row r="580" ht="12.75">
      <c r="Q580" s="16"/>
    </row>
    <row r="581" ht="12.75">
      <c r="Q581" s="16"/>
    </row>
    <row r="582" ht="12.75">
      <c r="Q582" s="16"/>
    </row>
    <row r="583" ht="12.75">
      <c r="Q583" s="16"/>
    </row>
    <row r="584" ht="12.75">
      <c r="Q584" s="16"/>
    </row>
    <row r="585" ht="12.75">
      <c r="Q585" s="16"/>
    </row>
    <row r="586" ht="12.75">
      <c r="Q586" s="16"/>
    </row>
    <row r="587" ht="12.75">
      <c r="Q587" s="16"/>
    </row>
    <row r="588" ht="12.75">
      <c r="Q588" s="16"/>
    </row>
    <row r="589" ht="12.75">
      <c r="Q589" s="16"/>
    </row>
    <row r="590" ht="12.75">
      <c r="Q590" s="16"/>
    </row>
    <row r="591" ht="12.75">
      <c r="Q591" s="16"/>
    </row>
    <row r="592" ht="12.75">
      <c r="Q592" s="16"/>
    </row>
    <row r="593" ht="12.75">
      <c r="Q593" s="16"/>
    </row>
    <row r="594" ht="12.75">
      <c r="Q594" s="16"/>
    </row>
    <row r="595" ht="12.75">
      <c r="Q595" s="16"/>
    </row>
    <row r="596" ht="12.75">
      <c r="Q596" s="16"/>
    </row>
    <row r="597" ht="12.75">
      <c r="Q597" s="16"/>
    </row>
    <row r="598" ht="12.75">
      <c r="Q598" s="16"/>
    </row>
    <row r="599" ht="12.75">
      <c r="Q599" s="16"/>
    </row>
    <row r="600" ht="12.75">
      <c r="Q600" s="16"/>
    </row>
    <row r="601" ht="12.75">
      <c r="Q601" s="16"/>
    </row>
    <row r="602" ht="12.75">
      <c r="Q602" s="16"/>
    </row>
    <row r="603" ht="12.75">
      <c r="Q603" s="16"/>
    </row>
    <row r="604" ht="12.75">
      <c r="Q604" s="16"/>
    </row>
    <row r="605" ht="12.75">
      <c r="Q605" s="16"/>
    </row>
    <row r="606" ht="12.75">
      <c r="Q606" s="16"/>
    </row>
    <row r="607" ht="12.75">
      <c r="Q607" s="16"/>
    </row>
    <row r="608" ht="12.75">
      <c r="Q608" s="16"/>
    </row>
    <row r="609" ht="12.75">
      <c r="Q609" s="16"/>
    </row>
    <row r="610" ht="12.75">
      <c r="Q610" s="16"/>
    </row>
    <row r="611" ht="12.75">
      <c r="Q611" s="16"/>
    </row>
    <row r="612" ht="12.75">
      <c r="Q612" s="16"/>
    </row>
    <row r="613" ht="12.75">
      <c r="Q613" s="16"/>
    </row>
    <row r="614" ht="12.75">
      <c r="Q614" s="16"/>
    </row>
    <row r="615" ht="12.75">
      <c r="Q615" s="16"/>
    </row>
    <row r="616" ht="12.75">
      <c r="Q616" s="16"/>
    </row>
    <row r="617" ht="12.75">
      <c r="Q617" s="16"/>
    </row>
    <row r="618" ht="12.75">
      <c r="Q618" s="16"/>
    </row>
    <row r="619" ht="12.75">
      <c r="Q619" s="16"/>
    </row>
    <row r="620" ht="12.75">
      <c r="Q620" s="16"/>
    </row>
    <row r="621" ht="12.75">
      <c r="Q621" s="16"/>
    </row>
    <row r="622" ht="12.75">
      <c r="Q622" s="16"/>
    </row>
    <row r="623" ht="12.75">
      <c r="Q623" s="16"/>
    </row>
    <row r="624" ht="12.75">
      <c r="Q624" s="16"/>
    </row>
    <row r="625" ht="12.75">
      <c r="Q625" s="16"/>
    </row>
    <row r="626" ht="12.75">
      <c r="Q626" s="16"/>
    </row>
    <row r="627" ht="12.75">
      <c r="Q627" s="16"/>
    </row>
    <row r="628" ht="12.75">
      <c r="Q628" s="16"/>
    </row>
    <row r="629" ht="12.75">
      <c r="Q629" s="16"/>
    </row>
    <row r="630" ht="12.75">
      <c r="Q630" s="16"/>
    </row>
    <row r="631" ht="12.75">
      <c r="Q631" s="16"/>
    </row>
    <row r="632" ht="12.75">
      <c r="Q632" s="16"/>
    </row>
    <row r="633" ht="12.75">
      <c r="Q633" s="16"/>
    </row>
    <row r="634" ht="12.75">
      <c r="Q634" s="16"/>
    </row>
    <row r="635" ht="12.75">
      <c r="Q635" s="16"/>
    </row>
    <row r="636" ht="12.75">
      <c r="Q636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Weber</cp:lastModifiedBy>
  <cp:lastPrinted>2006-04-30T18:52:09Z</cp:lastPrinted>
  <dcterms:created xsi:type="dcterms:W3CDTF">2006-01-21T18:28:43Z</dcterms:created>
  <dcterms:modified xsi:type="dcterms:W3CDTF">2006-05-05T02:29:38Z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